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ruadmin-my.sharepoint.com/personal/rawsonle_cityofgainesville_org/Documents/Desktop/"/>
    </mc:Choice>
  </mc:AlternateContent>
  <xr:revisionPtr revIDLastSave="0" documentId="8_{D81E5FCF-1120-4734-BCE4-EEE5B84DA9EC}" xr6:coauthVersionLast="47" xr6:coauthVersionMax="47" xr10:uidLastSave="{00000000-0000-0000-0000-000000000000}"/>
  <bookViews>
    <workbookView xWindow="-120" yWindow="-120" windowWidth="19440" windowHeight="14880" firstSheet="1" activeTab="1" xr2:uid="{00000000-000D-0000-FFFF-FFFF00000000}"/>
  </bookViews>
  <sheets>
    <sheet name="Pay Plan Legend" sheetId="15" r:id="rId1"/>
    <sheet name="PayPlan FY26" sheetId="11" r:id="rId2"/>
    <sheet name="Quartiles " sheetId="12" r:id="rId3"/>
    <sheet name="ATU Step Plan  " sheetId="10" r:id="rId4"/>
    <sheet name="FOP Step Plan" sheetId="4" r:id="rId5"/>
    <sheet name="IAFF-DC Step Plan" sheetId="8" r:id="rId6"/>
    <sheet name="IAFF Step Plan" sheetId="5" r:id="rId7"/>
    <sheet name="PBA Step Plan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4" i="11" l="1"/>
  <c r="I224" i="11"/>
  <c r="G224" i="11"/>
  <c r="J224" i="11" s="1"/>
  <c r="G46" i="11" l="1"/>
  <c r="J46" i="11" s="1"/>
  <c r="I46" i="11"/>
  <c r="K46" i="11"/>
  <c r="G45" i="11"/>
  <c r="J45" i="11" s="1"/>
  <c r="I45" i="11"/>
  <c r="K45" i="11"/>
  <c r="G65" i="11"/>
  <c r="J65" i="11" s="1"/>
  <c r="I65" i="11"/>
  <c r="K65" i="11"/>
  <c r="G69" i="11"/>
  <c r="J69" i="11" s="1"/>
  <c r="I69" i="11"/>
  <c r="K69" i="11"/>
  <c r="G70" i="11"/>
  <c r="J70" i="11" s="1"/>
  <c r="I70" i="11"/>
  <c r="K70" i="11"/>
  <c r="G272" i="11"/>
  <c r="J272" i="11" s="1"/>
  <c r="I272" i="11"/>
  <c r="K272" i="11"/>
  <c r="G71" i="11"/>
  <c r="J71" i="11" s="1"/>
  <c r="I71" i="11"/>
  <c r="K71" i="11"/>
  <c r="F75" i="11"/>
  <c r="H75" i="11"/>
  <c r="G144" i="11"/>
  <c r="J144" i="11" s="1"/>
  <c r="I144" i="11"/>
  <c r="K144" i="11"/>
  <c r="G72" i="11"/>
  <c r="J72" i="11" s="1"/>
  <c r="I72" i="11"/>
  <c r="K72" i="11"/>
  <c r="G116" i="11"/>
  <c r="J116" i="11" s="1"/>
  <c r="I116" i="11"/>
  <c r="K116" i="11"/>
  <c r="G154" i="11"/>
  <c r="J154" i="11" s="1"/>
  <c r="I154" i="11"/>
  <c r="K154" i="11"/>
  <c r="G120" i="11"/>
  <c r="J120" i="11" s="1"/>
  <c r="I120" i="11"/>
  <c r="K120" i="11"/>
  <c r="G34" i="11"/>
  <c r="J34" i="11" s="1"/>
  <c r="I34" i="11"/>
  <c r="K34" i="11"/>
  <c r="G152" i="11"/>
  <c r="J152" i="11" s="1"/>
  <c r="I152" i="11"/>
  <c r="K152" i="11"/>
  <c r="G206" i="11"/>
  <c r="J206" i="11" s="1"/>
  <c r="I206" i="11"/>
  <c r="K206" i="11"/>
  <c r="G102" i="11"/>
  <c r="J102" i="11" s="1"/>
  <c r="I102" i="11"/>
  <c r="K102" i="11"/>
  <c r="G305" i="11"/>
  <c r="J305" i="11" s="1"/>
  <c r="I305" i="11"/>
  <c r="K305" i="11"/>
  <c r="G122" i="11"/>
  <c r="J122" i="11" s="1"/>
  <c r="I122" i="11"/>
  <c r="K122" i="11"/>
  <c r="G121" i="11"/>
  <c r="J121" i="11" s="1"/>
  <c r="I121" i="11"/>
  <c r="K121" i="11"/>
  <c r="G35" i="11"/>
  <c r="J35" i="11" s="1"/>
  <c r="I35" i="11"/>
  <c r="K35" i="11"/>
  <c r="G123" i="11"/>
  <c r="J123" i="11" s="1"/>
  <c r="I123" i="11"/>
  <c r="K123" i="11"/>
  <c r="G399" i="11"/>
  <c r="J399" i="11" s="1"/>
  <c r="I399" i="11"/>
  <c r="K399" i="11"/>
  <c r="G427" i="11"/>
  <c r="J427" i="11" s="1"/>
  <c r="I427" i="11"/>
  <c r="K427" i="11"/>
  <c r="G113" i="11"/>
  <c r="J113" i="11" s="1"/>
  <c r="I113" i="11"/>
  <c r="K113" i="11"/>
  <c r="G126" i="11"/>
  <c r="J126" i="11" s="1"/>
  <c r="I126" i="11"/>
  <c r="K126" i="11"/>
  <c r="G67" i="11"/>
  <c r="J67" i="11" s="1"/>
  <c r="I67" i="11"/>
  <c r="K67" i="11"/>
  <c r="G364" i="11"/>
  <c r="J364" i="11" s="1"/>
  <c r="I364" i="11"/>
  <c r="K364" i="11"/>
  <c r="G366" i="11"/>
  <c r="J366" i="11" s="1"/>
  <c r="I366" i="11"/>
  <c r="K366" i="11"/>
  <c r="G142" i="11"/>
  <c r="J142" i="11" s="1"/>
  <c r="I142" i="11"/>
  <c r="K142" i="11"/>
  <c r="G323" i="11"/>
  <c r="J323" i="11" s="1"/>
  <c r="I323" i="11"/>
  <c r="K323" i="11"/>
  <c r="G322" i="11"/>
  <c r="J322" i="11" s="1"/>
  <c r="I322" i="11"/>
  <c r="K322" i="11"/>
  <c r="G324" i="11"/>
  <c r="J324" i="11" s="1"/>
  <c r="I324" i="11"/>
  <c r="K324" i="11"/>
  <c r="G367" i="11"/>
  <c r="J367" i="11" s="1"/>
  <c r="I367" i="11"/>
  <c r="K367" i="11"/>
  <c r="G368" i="11"/>
  <c r="J368" i="11" s="1"/>
  <c r="I368" i="11"/>
  <c r="K368" i="11"/>
  <c r="G36" i="11"/>
  <c r="J36" i="11" s="1"/>
  <c r="I36" i="11"/>
  <c r="K36" i="11"/>
  <c r="G143" i="11"/>
  <c r="J143" i="11" s="1"/>
  <c r="I143" i="11"/>
  <c r="K143" i="11"/>
  <c r="G131" i="11"/>
  <c r="J131" i="11" s="1"/>
  <c r="I131" i="11"/>
  <c r="K131" i="11"/>
  <c r="G207" i="11"/>
  <c r="J207" i="11" s="1"/>
  <c r="I207" i="11"/>
  <c r="K207" i="11"/>
  <c r="G317" i="11"/>
  <c r="J317" i="11" s="1"/>
  <c r="I317" i="11"/>
  <c r="K317" i="11"/>
  <c r="G94" i="11"/>
  <c r="J94" i="11" s="1"/>
  <c r="I94" i="11"/>
  <c r="K94" i="11"/>
  <c r="G77" i="11"/>
  <c r="J77" i="11" s="1"/>
  <c r="I77" i="11"/>
  <c r="K77" i="11"/>
  <c r="G236" i="11"/>
  <c r="J236" i="11" s="1"/>
  <c r="I236" i="11"/>
  <c r="K236" i="11"/>
  <c r="G138" i="11"/>
  <c r="J138" i="11" s="1"/>
  <c r="I138" i="11"/>
  <c r="K138" i="11"/>
  <c r="G334" i="11"/>
  <c r="J334" i="11" s="1"/>
  <c r="I334" i="11"/>
  <c r="K334" i="11"/>
  <c r="G381" i="11"/>
  <c r="J381" i="11" s="1"/>
  <c r="I381" i="11"/>
  <c r="K381" i="11"/>
  <c r="G132" i="11"/>
  <c r="J132" i="11" s="1"/>
  <c r="I132" i="11"/>
  <c r="K132" i="11"/>
  <c r="G383" i="11"/>
  <c r="J383" i="11" s="1"/>
  <c r="I383" i="11"/>
  <c r="K383" i="11"/>
  <c r="G382" i="11"/>
  <c r="J382" i="11" s="1"/>
  <c r="I382" i="11"/>
  <c r="K382" i="11"/>
  <c r="G139" i="11"/>
  <c r="J139" i="11" s="1"/>
  <c r="I139" i="11"/>
  <c r="K139" i="11"/>
  <c r="G111" i="11"/>
  <c r="J111" i="11" s="1"/>
  <c r="I111" i="11"/>
  <c r="K111" i="11"/>
  <c r="G112" i="11"/>
  <c r="J112" i="11" s="1"/>
  <c r="I112" i="11"/>
  <c r="K112" i="11"/>
  <c r="G49" i="11"/>
  <c r="J49" i="11" s="1"/>
  <c r="I49" i="11"/>
  <c r="K49" i="11"/>
  <c r="G24" i="11"/>
  <c r="J24" i="11" s="1"/>
  <c r="I24" i="11"/>
  <c r="K24" i="11"/>
  <c r="G26" i="11"/>
  <c r="J26" i="11" s="1"/>
  <c r="I26" i="11"/>
  <c r="K26" i="11"/>
  <c r="G25" i="11"/>
  <c r="J25" i="11" s="1"/>
  <c r="I25" i="11"/>
  <c r="K25" i="11"/>
  <c r="G291" i="11"/>
  <c r="J291" i="11" s="1"/>
  <c r="I291" i="11"/>
  <c r="K291" i="11"/>
  <c r="G205" i="11"/>
  <c r="J205" i="11" s="1"/>
  <c r="I205" i="11"/>
  <c r="K205" i="11"/>
  <c r="G384" i="11"/>
  <c r="J384" i="11" s="1"/>
  <c r="I384" i="11"/>
  <c r="K384" i="11"/>
  <c r="G209" i="11"/>
  <c r="J209" i="11" s="1"/>
  <c r="I209" i="11"/>
  <c r="K209" i="11"/>
  <c r="G95" i="11"/>
  <c r="J95" i="11" s="1"/>
  <c r="I95" i="11"/>
  <c r="K95" i="11"/>
  <c r="G271" i="11"/>
  <c r="J271" i="11" s="1"/>
  <c r="I271" i="11"/>
  <c r="K271" i="11"/>
  <c r="G198" i="11"/>
  <c r="J198" i="11" s="1"/>
  <c r="I198" i="11"/>
  <c r="K198" i="11"/>
  <c r="G269" i="11"/>
  <c r="J269" i="11" s="1"/>
  <c r="I269" i="11"/>
  <c r="K269" i="11"/>
  <c r="G270" i="11"/>
  <c r="J270" i="11" s="1"/>
  <c r="I270" i="11"/>
  <c r="K270" i="11"/>
  <c r="G437" i="11"/>
  <c r="J437" i="11" s="1"/>
  <c r="I437" i="11"/>
  <c r="K437" i="11"/>
  <c r="G351" i="11"/>
  <c r="J351" i="11" s="1"/>
  <c r="I351" i="11"/>
  <c r="K351" i="11"/>
  <c r="G114" i="11"/>
  <c r="J114" i="11" s="1"/>
  <c r="I114" i="11"/>
  <c r="K114" i="11"/>
  <c r="G211" i="11"/>
  <c r="J211" i="11" s="1"/>
  <c r="I211" i="11"/>
  <c r="K211" i="11"/>
  <c r="G435" i="11"/>
  <c r="J435" i="11" s="1"/>
  <c r="I435" i="11"/>
  <c r="K435" i="11"/>
  <c r="G436" i="11"/>
  <c r="J436" i="11" s="1"/>
  <c r="I436" i="11"/>
  <c r="K436" i="11"/>
  <c r="G352" i="11"/>
  <c r="J352" i="11" s="1"/>
  <c r="I352" i="11"/>
  <c r="K352" i="11"/>
  <c r="G145" i="11"/>
  <c r="J145" i="11" s="1"/>
  <c r="I145" i="11"/>
  <c r="K145" i="11"/>
  <c r="G73" i="11"/>
  <c r="J73" i="11" s="1"/>
  <c r="I73" i="11"/>
  <c r="K73" i="11"/>
  <c r="G273" i="11"/>
  <c r="J273" i="11" s="1"/>
  <c r="I273" i="11"/>
  <c r="K273" i="11"/>
  <c r="G23" i="11"/>
  <c r="J23" i="11" s="1"/>
  <c r="I23" i="11"/>
  <c r="K23" i="11"/>
  <c r="G84" i="11"/>
  <c r="J84" i="11" s="1"/>
  <c r="I84" i="11"/>
  <c r="K84" i="11"/>
  <c r="G137" i="11"/>
  <c r="J137" i="11" s="1"/>
  <c r="I137" i="11"/>
  <c r="K137" i="11"/>
  <c r="G259" i="11"/>
  <c r="J259" i="11" s="1"/>
  <c r="I259" i="11"/>
  <c r="K259" i="11"/>
  <c r="I258" i="11"/>
  <c r="J258" i="11"/>
  <c r="K258" i="11"/>
  <c r="G372" i="11"/>
  <c r="J372" i="11" s="1"/>
  <c r="I372" i="11"/>
  <c r="K372" i="11"/>
  <c r="G363" i="11"/>
  <c r="J363" i="11" s="1"/>
  <c r="I363" i="11"/>
  <c r="K363" i="11"/>
  <c r="G252" i="11"/>
  <c r="J252" i="11" s="1"/>
  <c r="I252" i="11"/>
  <c r="K252" i="11"/>
  <c r="G442" i="11"/>
  <c r="J442" i="11" s="1"/>
  <c r="I442" i="11"/>
  <c r="K442" i="11"/>
  <c r="G361" i="11"/>
  <c r="J361" i="11" s="1"/>
  <c r="I361" i="11"/>
  <c r="K361" i="11"/>
  <c r="G362" i="11"/>
  <c r="J362" i="11" s="1"/>
  <c r="I362" i="11"/>
  <c r="K362" i="11"/>
  <c r="G257" i="11"/>
  <c r="J257" i="11" s="1"/>
  <c r="I257" i="11"/>
  <c r="K257" i="11"/>
  <c r="G33" i="11"/>
  <c r="J33" i="11" s="1"/>
  <c r="I33" i="11"/>
  <c r="K33" i="11"/>
  <c r="G438" i="11"/>
  <c r="J438" i="11" s="1"/>
  <c r="I438" i="11"/>
  <c r="K438" i="11"/>
  <c r="G98" i="11"/>
  <c r="J98" i="11" s="1"/>
  <c r="I98" i="11"/>
  <c r="K98" i="11"/>
  <c r="G74" i="11"/>
  <c r="J74" i="11" s="1"/>
  <c r="I74" i="11"/>
  <c r="K74" i="11"/>
  <c r="G197" i="11"/>
  <c r="J197" i="11" s="1"/>
  <c r="I197" i="11"/>
  <c r="K197" i="11"/>
  <c r="G263" i="11"/>
  <c r="J263" i="11" s="1"/>
  <c r="I263" i="11"/>
  <c r="K263" i="11"/>
  <c r="G264" i="11"/>
  <c r="J264" i="11" s="1"/>
  <c r="I264" i="11"/>
  <c r="K264" i="11"/>
  <c r="G266" i="11"/>
  <c r="J266" i="11" s="1"/>
  <c r="I266" i="11"/>
  <c r="K266" i="11"/>
  <c r="G265" i="11"/>
  <c r="J265" i="11" s="1"/>
  <c r="I265" i="11"/>
  <c r="K265" i="11"/>
  <c r="G332" i="11"/>
  <c r="J332" i="11" s="1"/>
  <c r="I332" i="11"/>
  <c r="K332" i="11"/>
  <c r="G333" i="11"/>
  <c r="J333" i="11" s="1"/>
  <c r="I333" i="11"/>
  <c r="K333" i="11"/>
  <c r="G128" i="11"/>
  <c r="J128" i="11" s="1"/>
  <c r="I128" i="11"/>
  <c r="K128" i="11"/>
  <c r="G335" i="11"/>
  <c r="J335" i="11" s="1"/>
  <c r="I335" i="11"/>
  <c r="K335" i="11"/>
  <c r="G61" i="11"/>
  <c r="J61" i="11" s="1"/>
  <c r="I61" i="11"/>
  <c r="K61" i="11"/>
  <c r="G124" i="11"/>
  <c r="J124" i="11" s="1"/>
  <c r="I124" i="11"/>
  <c r="K124" i="11"/>
  <c r="G117" i="11"/>
  <c r="J117" i="11" s="1"/>
  <c r="I117" i="11"/>
  <c r="K117" i="11"/>
  <c r="G201" i="11"/>
  <c r="J201" i="11" s="1"/>
  <c r="I201" i="11"/>
  <c r="K201" i="11"/>
  <c r="G202" i="11"/>
  <c r="J202" i="11" s="1"/>
  <c r="I202" i="11"/>
  <c r="K202" i="11"/>
  <c r="G295" i="11"/>
  <c r="J295" i="11" s="1"/>
  <c r="I295" i="11"/>
  <c r="K295" i="11"/>
  <c r="G179" i="11"/>
  <c r="J179" i="11" s="1"/>
  <c r="I179" i="11"/>
  <c r="K179" i="11"/>
  <c r="I296" i="11"/>
  <c r="K296" i="11"/>
  <c r="G181" i="11"/>
  <c r="J181" i="11" s="1"/>
  <c r="I181" i="11"/>
  <c r="K181" i="11"/>
  <c r="G299" i="11"/>
  <c r="J299" i="11" s="1"/>
  <c r="I299" i="11"/>
  <c r="K299" i="11"/>
  <c r="G267" i="11"/>
  <c r="J267" i="11" s="1"/>
  <c r="I267" i="11"/>
  <c r="K267" i="11"/>
  <c r="G300" i="11"/>
  <c r="J300" i="11" s="1"/>
  <c r="I300" i="11"/>
  <c r="K300" i="11"/>
  <c r="G301" i="11"/>
  <c r="J301" i="11" s="1"/>
  <c r="I301" i="11"/>
  <c r="K301" i="11"/>
  <c r="G302" i="11"/>
  <c r="J302" i="11" s="1"/>
  <c r="I302" i="11"/>
  <c r="K302" i="11"/>
  <c r="G109" i="11"/>
  <c r="J109" i="11" s="1"/>
  <c r="I109" i="11"/>
  <c r="K109" i="11"/>
  <c r="G110" i="11"/>
  <c r="J110" i="11" s="1"/>
  <c r="I110" i="11"/>
  <c r="K110" i="11"/>
  <c r="G66" i="11"/>
  <c r="J66" i="11" s="1"/>
  <c r="I66" i="11"/>
  <c r="K66" i="11"/>
  <c r="G297" i="11"/>
  <c r="J297" i="11" s="1"/>
  <c r="I297" i="11"/>
  <c r="K297" i="11"/>
  <c r="G298" i="11"/>
  <c r="J298" i="11" s="1"/>
  <c r="I298" i="11"/>
  <c r="K298" i="11"/>
  <c r="G373" i="11"/>
  <c r="J373" i="11" s="1"/>
  <c r="I373" i="11"/>
  <c r="K373" i="11"/>
  <c r="G292" i="11"/>
  <c r="J292" i="11" s="1"/>
  <c r="I292" i="11"/>
  <c r="K292" i="11"/>
  <c r="G293" i="11"/>
  <c r="J293" i="11" s="1"/>
  <c r="I293" i="11"/>
  <c r="K293" i="11"/>
  <c r="G294" i="11"/>
  <c r="J294" i="11" s="1"/>
  <c r="I294" i="11"/>
  <c r="K294" i="11"/>
  <c r="G189" i="11"/>
  <c r="J189" i="11" s="1"/>
  <c r="I189" i="11"/>
  <c r="K189" i="11"/>
  <c r="G385" i="11"/>
  <c r="J385" i="11" s="1"/>
  <c r="I385" i="11"/>
  <c r="K385" i="11"/>
  <c r="G386" i="11"/>
  <c r="J386" i="11" s="1"/>
  <c r="I386" i="11"/>
  <c r="K386" i="11"/>
  <c r="G387" i="11"/>
  <c r="J387" i="11" s="1"/>
  <c r="I387" i="11"/>
  <c r="K387" i="11"/>
  <c r="G388" i="11"/>
  <c r="J388" i="11" s="1"/>
  <c r="I388" i="11"/>
  <c r="K388" i="11"/>
  <c r="G86" i="11"/>
  <c r="J86" i="11" s="1"/>
  <c r="I86" i="11"/>
  <c r="K86" i="11"/>
  <c r="G87" i="11"/>
  <c r="J87" i="11" s="1"/>
  <c r="I87" i="11"/>
  <c r="K87" i="11"/>
  <c r="I88" i="11"/>
  <c r="K88" i="11"/>
  <c r="G89" i="11"/>
  <c r="J89" i="11" s="1"/>
  <c r="I89" i="11"/>
  <c r="K89" i="11"/>
  <c r="G85" i="11"/>
  <c r="J85" i="11" s="1"/>
  <c r="I85" i="11"/>
  <c r="K85" i="11"/>
  <c r="G16" i="11"/>
  <c r="J16" i="11" s="1"/>
  <c r="I16" i="11"/>
  <c r="K16" i="11"/>
  <c r="G17" i="11"/>
  <c r="J17" i="11" s="1"/>
  <c r="I17" i="11"/>
  <c r="K17" i="11"/>
  <c r="G18" i="11"/>
  <c r="J18" i="11" s="1"/>
  <c r="I18" i="11"/>
  <c r="K18" i="11"/>
  <c r="G347" i="11"/>
  <c r="J347" i="11" s="1"/>
  <c r="I347" i="11"/>
  <c r="K347" i="11"/>
  <c r="G348" i="11"/>
  <c r="J348" i="11" s="1"/>
  <c r="I348" i="11"/>
  <c r="K348" i="11"/>
  <c r="G349" i="11"/>
  <c r="J349" i="11" s="1"/>
  <c r="I349" i="11"/>
  <c r="K349" i="11"/>
  <c r="G350" i="11"/>
  <c r="J350" i="11" s="1"/>
  <c r="I350" i="11"/>
  <c r="K350" i="11"/>
  <c r="G290" i="11"/>
  <c r="J290" i="11" s="1"/>
  <c r="I290" i="11"/>
  <c r="K290" i="11"/>
  <c r="G288" i="11"/>
  <c r="J288" i="11" s="1"/>
  <c r="I288" i="11"/>
  <c r="K288" i="11"/>
  <c r="G39" i="11"/>
  <c r="J39" i="11" s="1"/>
  <c r="I39" i="11"/>
  <c r="K39" i="11"/>
  <c r="G78" i="11"/>
  <c r="J78" i="11" s="1"/>
  <c r="I78" i="11"/>
  <c r="K78" i="11"/>
  <c r="G80" i="11"/>
  <c r="J80" i="11" s="1"/>
  <c r="I80" i="11"/>
  <c r="K80" i="11"/>
  <c r="G9" i="11"/>
  <c r="J9" i="11" s="1"/>
  <c r="I9" i="11"/>
  <c r="K9" i="11"/>
  <c r="G8" i="11"/>
  <c r="J8" i="11" s="1"/>
  <c r="I8" i="11"/>
  <c r="K8" i="11"/>
  <c r="G10" i="11"/>
  <c r="J10" i="11" s="1"/>
  <c r="I10" i="11"/>
  <c r="K10" i="11"/>
  <c r="G13" i="11"/>
  <c r="J13" i="11" s="1"/>
  <c r="I13" i="11"/>
  <c r="K13" i="11"/>
  <c r="G14" i="11"/>
  <c r="J14" i="11" s="1"/>
  <c r="I14" i="11"/>
  <c r="K14" i="11"/>
  <c r="G289" i="11"/>
  <c r="J289" i="11" s="1"/>
  <c r="I289" i="11"/>
  <c r="K289" i="11"/>
  <c r="G15" i="11"/>
  <c r="J15" i="11" s="1"/>
  <c r="I15" i="11"/>
  <c r="K15" i="11"/>
  <c r="G31" i="11"/>
  <c r="J31" i="11" s="1"/>
  <c r="I31" i="11"/>
  <c r="K31" i="11"/>
  <c r="G220" i="11"/>
  <c r="J220" i="11" s="1"/>
  <c r="I220" i="11"/>
  <c r="K220" i="11"/>
  <c r="G219" i="11"/>
  <c r="J219" i="11" s="1"/>
  <c r="I219" i="11"/>
  <c r="K219" i="11"/>
  <c r="G44" i="11"/>
  <c r="J44" i="11" s="1"/>
  <c r="I44" i="11"/>
  <c r="K44" i="11"/>
  <c r="G43" i="11"/>
  <c r="J43" i="11" s="1"/>
  <c r="I43" i="11"/>
  <c r="K43" i="11"/>
  <c r="G106" i="11"/>
  <c r="J106" i="11" s="1"/>
  <c r="I106" i="11"/>
  <c r="K106" i="11"/>
  <c r="G108" i="11"/>
  <c r="J108" i="11" s="1"/>
  <c r="I108" i="11"/>
  <c r="K108" i="11"/>
  <c r="G186" i="11"/>
  <c r="J186" i="11" s="1"/>
  <c r="I186" i="11"/>
  <c r="K186" i="11"/>
  <c r="G129" i="11"/>
  <c r="J129" i="11" s="1"/>
  <c r="I129" i="11"/>
  <c r="K129" i="11"/>
  <c r="G241" i="11"/>
  <c r="J241" i="11" s="1"/>
  <c r="I241" i="11"/>
  <c r="K241" i="11"/>
  <c r="G118" i="11"/>
  <c r="J118" i="11" s="1"/>
  <c r="I118" i="11"/>
  <c r="K118" i="11"/>
  <c r="G331" i="11"/>
  <c r="J331" i="11" s="1"/>
  <c r="I331" i="11"/>
  <c r="K331" i="11"/>
  <c r="G223" i="11"/>
  <c r="J223" i="11" s="1"/>
  <c r="I223" i="11"/>
  <c r="K223" i="11"/>
  <c r="G99" i="11"/>
  <c r="J99" i="11" s="1"/>
  <c r="I99" i="11"/>
  <c r="K99" i="11"/>
  <c r="G100" i="11"/>
  <c r="J100" i="11" s="1"/>
  <c r="I100" i="11"/>
  <c r="K100" i="11"/>
  <c r="G101" i="11"/>
  <c r="J101" i="11" s="1"/>
  <c r="I101" i="11"/>
  <c r="K101" i="11"/>
  <c r="G336" i="11"/>
  <c r="J336" i="11" s="1"/>
  <c r="I336" i="11"/>
  <c r="K336" i="11"/>
  <c r="G229" i="11"/>
  <c r="J229" i="11" s="1"/>
  <c r="I229" i="11"/>
  <c r="K229" i="11"/>
  <c r="G328" i="11"/>
  <c r="J328" i="11" s="1"/>
  <c r="I328" i="11"/>
  <c r="K328" i="11"/>
  <c r="G329" i="11"/>
  <c r="J329" i="11" s="1"/>
  <c r="I329" i="11"/>
  <c r="K329" i="11"/>
  <c r="G330" i="11"/>
  <c r="J330" i="11" s="1"/>
  <c r="I330" i="11"/>
  <c r="K330" i="11"/>
  <c r="G172" i="11"/>
  <c r="J172" i="11" s="1"/>
  <c r="I172" i="11"/>
  <c r="K172" i="11"/>
  <c r="G173" i="11"/>
  <c r="J173" i="11" s="1"/>
  <c r="I173" i="11"/>
  <c r="K173" i="11"/>
  <c r="G370" i="11"/>
  <c r="J370" i="11" s="1"/>
  <c r="I370" i="11"/>
  <c r="K370" i="11"/>
  <c r="G371" i="11"/>
  <c r="J371" i="11" s="1"/>
  <c r="I371" i="11"/>
  <c r="K371" i="11"/>
  <c r="G376" i="11"/>
  <c r="J376" i="11" s="1"/>
  <c r="I376" i="11"/>
  <c r="K376" i="11"/>
  <c r="G346" i="11"/>
  <c r="J346" i="11" s="1"/>
  <c r="I346" i="11"/>
  <c r="K346" i="11"/>
  <c r="G343" i="11"/>
  <c r="J343" i="11" s="1"/>
  <c r="I343" i="11"/>
  <c r="K343" i="11"/>
  <c r="G52" i="11"/>
  <c r="J52" i="11" s="1"/>
  <c r="I52" i="11"/>
  <c r="K52" i="11"/>
  <c r="G51" i="11"/>
  <c r="J51" i="11" s="1"/>
  <c r="I51" i="11"/>
  <c r="K51" i="11"/>
  <c r="G50" i="11"/>
  <c r="J50" i="11" s="1"/>
  <c r="I50" i="11"/>
  <c r="K50" i="11"/>
  <c r="G196" i="11"/>
  <c r="J196" i="11" s="1"/>
  <c r="I196" i="11"/>
  <c r="K196" i="11"/>
  <c r="G97" i="11"/>
  <c r="J97" i="11" s="1"/>
  <c r="I97" i="11"/>
  <c r="K97" i="11"/>
  <c r="G57" i="11"/>
  <c r="J57" i="11" s="1"/>
  <c r="I57" i="11"/>
  <c r="K57" i="11"/>
  <c r="G58" i="11"/>
  <c r="J58" i="11" s="1"/>
  <c r="I58" i="11"/>
  <c r="K58" i="11"/>
  <c r="G59" i="11"/>
  <c r="J59" i="11" s="1"/>
  <c r="I59" i="11"/>
  <c r="K59" i="11"/>
  <c r="G60" i="11"/>
  <c r="J60" i="11" s="1"/>
  <c r="I60" i="11"/>
  <c r="K60" i="11"/>
  <c r="I389" i="11"/>
  <c r="K389" i="11"/>
  <c r="G390" i="11"/>
  <c r="J390" i="11" s="1"/>
  <c r="I390" i="11"/>
  <c r="K390" i="11"/>
  <c r="G391" i="11"/>
  <c r="J391" i="11" s="1"/>
  <c r="I391" i="11"/>
  <c r="K391" i="11"/>
  <c r="G392" i="11"/>
  <c r="J392" i="11" s="1"/>
  <c r="I392" i="11"/>
  <c r="K392" i="11"/>
  <c r="G274" i="11"/>
  <c r="J274" i="11" s="1"/>
  <c r="I274" i="11"/>
  <c r="K274" i="11"/>
  <c r="G125" i="11"/>
  <c r="J125" i="11" s="1"/>
  <c r="I125" i="11"/>
  <c r="K125" i="11"/>
  <c r="G41" i="11"/>
  <c r="J41" i="11" s="1"/>
  <c r="I41" i="11"/>
  <c r="K41" i="11"/>
  <c r="G210" i="11"/>
  <c r="J210" i="11" s="1"/>
  <c r="I210" i="11"/>
  <c r="K210" i="11"/>
  <c r="G393" i="11"/>
  <c r="J393" i="11" s="1"/>
  <c r="I393" i="11"/>
  <c r="K393" i="11"/>
  <c r="G395" i="11"/>
  <c r="J395" i="11" s="1"/>
  <c r="I395" i="11"/>
  <c r="K395" i="11"/>
  <c r="G394" i="11"/>
  <c r="J394" i="11" s="1"/>
  <c r="I394" i="11"/>
  <c r="K394" i="11"/>
  <c r="G354" i="11"/>
  <c r="J354" i="11" s="1"/>
  <c r="I354" i="11"/>
  <c r="K354" i="11"/>
  <c r="G268" i="11"/>
  <c r="J268" i="11" s="1"/>
  <c r="I268" i="11"/>
  <c r="K268" i="11"/>
  <c r="G127" i="11"/>
  <c r="J127" i="11" s="1"/>
  <c r="I127" i="11"/>
  <c r="K127" i="11"/>
  <c r="G6" i="11"/>
  <c r="J6" i="11" s="1"/>
  <c r="I6" i="11"/>
  <c r="K6" i="11"/>
  <c r="G68" i="11"/>
  <c r="J68" i="11" s="1"/>
  <c r="I68" i="11"/>
  <c r="K68" i="11"/>
  <c r="G199" i="11"/>
  <c r="J199" i="11" s="1"/>
  <c r="I199" i="11"/>
  <c r="K199" i="11"/>
  <c r="G149" i="11"/>
  <c r="J149" i="11" s="1"/>
  <c r="I149" i="11"/>
  <c r="K149" i="11"/>
  <c r="G37" i="11"/>
  <c r="J37" i="11" s="1"/>
  <c r="I37" i="11"/>
  <c r="K37" i="11"/>
  <c r="G63" i="11"/>
  <c r="J63" i="11" s="1"/>
  <c r="I63" i="11"/>
  <c r="K63" i="11"/>
  <c r="G22" i="11"/>
  <c r="J22" i="11" s="1"/>
  <c r="I22" i="11"/>
  <c r="K22" i="11"/>
  <c r="G62" i="11"/>
  <c r="J62" i="11" s="1"/>
  <c r="I62" i="11"/>
  <c r="K62" i="11"/>
  <c r="G148" i="11"/>
  <c r="J148" i="11" s="1"/>
  <c r="I148" i="11"/>
  <c r="K148" i="11"/>
  <c r="G105" i="11"/>
  <c r="J105" i="11" s="1"/>
  <c r="I105" i="11"/>
  <c r="K105" i="11"/>
  <c r="G130" i="11"/>
  <c r="J130" i="11" s="1"/>
  <c r="I130" i="11"/>
  <c r="K130" i="11"/>
  <c r="I439" i="11"/>
  <c r="K439" i="11"/>
  <c r="G411" i="11"/>
  <c r="J411" i="11" s="1"/>
  <c r="I411" i="11"/>
  <c r="K411" i="11"/>
  <c r="G147" i="11"/>
  <c r="J147" i="11" s="1"/>
  <c r="I147" i="11"/>
  <c r="K147" i="11"/>
  <c r="G200" i="11"/>
  <c r="J200" i="11" s="1"/>
  <c r="I200" i="11"/>
  <c r="K200" i="11"/>
  <c r="G194" i="11"/>
  <c r="J194" i="11" s="1"/>
  <c r="I194" i="11"/>
  <c r="K194" i="11"/>
  <c r="G230" i="11"/>
  <c r="J230" i="11" s="1"/>
  <c r="I230" i="11"/>
  <c r="K230" i="11"/>
  <c r="G195" i="11"/>
  <c r="J195" i="11" s="1"/>
  <c r="I195" i="11"/>
  <c r="K195" i="11"/>
  <c r="G231" i="11"/>
  <c r="J231" i="11" s="1"/>
  <c r="I231" i="11"/>
  <c r="K231" i="11"/>
  <c r="G246" i="11"/>
  <c r="J246" i="11" s="1"/>
  <c r="I246" i="11"/>
  <c r="K246" i="11"/>
  <c r="G247" i="11"/>
  <c r="J247" i="11" s="1"/>
  <c r="I247" i="11"/>
  <c r="K247" i="11"/>
  <c r="G248" i="11"/>
  <c r="J248" i="11" s="1"/>
  <c r="I248" i="11"/>
  <c r="K248" i="11"/>
  <c r="G360" i="11"/>
  <c r="J360" i="11" s="1"/>
  <c r="I360" i="11"/>
  <c r="K360" i="11"/>
  <c r="I249" i="11"/>
  <c r="K249" i="11"/>
  <c r="G374" i="11"/>
  <c r="J374" i="11" s="1"/>
  <c r="I374" i="11"/>
  <c r="K374" i="11"/>
  <c r="I250" i="11"/>
  <c r="K250" i="11"/>
  <c r="I251" i="11"/>
  <c r="K251" i="11"/>
  <c r="G256" i="11"/>
  <c r="J256" i="11" s="1"/>
  <c r="I256" i="11"/>
  <c r="K256" i="11"/>
  <c r="I260" i="11"/>
  <c r="K260" i="11"/>
  <c r="I261" i="11"/>
  <c r="K261" i="11"/>
  <c r="I262" i="11"/>
  <c r="K262" i="11"/>
  <c r="G277" i="11"/>
  <c r="J277" i="11" s="1"/>
  <c r="I277" i="11"/>
  <c r="K277" i="11"/>
  <c r="G281" i="11"/>
  <c r="J281" i="11" s="1"/>
  <c r="I281" i="11"/>
  <c r="K281" i="11"/>
  <c r="G282" i="11"/>
  <c r="J282" i="11" s="1"/>
  <c r="I282" i="11"/>
  <c r="K282" i="11"/>
  <c r="G275" i="11"/>
  <c r="J275" i="11" s="1"/>
  <c r="I275" i="11"/>
  <c r="K275" i="11"/>
  <c r="G38" i="11"/>
  <c r="J38" i="11" s="1"/>
  <c r="I38" i="11"/>
  <c r="K38" i="11"/>
  <c r="I276" i="11"/>
  <c r="K276" i="11"/>
  <c r="G428" i="11"/>
  <c r="J428" i="11" s="1"/>
  <c r="I428" i="11"/>
  <c r="K428" i="11"/>
  <c r="G429" i="11"/>
  <c r="J429" i="11" s="1"/>
  <c r="I429" i="11"/>
  <c r="K429" i="11"/>
  <c r="G430" i="11"/>
  <c r="J430" i="11" s="1"/>
  <c r="I430" i="11"/>
  <c r="K430" i="11"/>
  <c r="G190" i="11"/>
  <c r="J190" i="11" s="1"/>
  <c r="I190" i="11"/>
  <c r="K190" i="11"/>
  <c r="G191" i="11"/>
  <c r="J191" i="11" s="1"/>
  <c r="I191" i="11"/>
  <c r="K191" i="11"/>
  <c r="G192" i="11"/>
  <c r="J192" i="11" s="1"/>
  <c r="I192" i="11"/>
  <c r="K192" i="11"/>
  <c r="G193" i="11"/>
  <c r="J193" i="11" s="1"/>
  <c r="I193" i="11"/>
  <c r="K193" i="11"/>
  <c r="G314" i="11"/>
  <c r="J314" i="11" s="1"/>
  <c r="I314" i="11"/>
  <c r="K314" i="11"/>
  <c r="G180" i="11"/>
  <c r="J180" i="11" s="1"/>
  <c r="I180" i="11"/>
  <c r="K180" i="11"/>
  <c r="G178" i="11"/>
  <c r="J178" i="11" s="1"/>
  <c r="I178" i="11"/>
  <c r="K178" i="11"/>
  <c r="G377" i="11"/>
  <c r="J377" i="11" s="1"/>
  <c r="I377" i="11"/>
  <c r="K377" i="11"/>
  <c r="G182" i="11"/>
  <c r="J182" i="11" s="1"/>
  <c r="I182" i="11"/>
  <c r="K182" i="11"/>
  <c r="G378" i="11"/>
  <c r="J378" i="11" s="1"/>
  <c r="I378" i="11"/>
  <c r="K378" i="11"/>
  <c r="G379" i="11"/>
  <c r="J379" i="11" s="1"/>
  <c r="I379" i="11"/>
  <c r="K379" i="11"/>
  <c r="G76" i="11"/>
  <c r="J76" i="11" s="1"/>
  <c r="I76" i="11"/>
  <c r="K76" i="11"/>
  <c r="I133" i="11"/>
  <c r="K133" i="11"/>
  <c r="G134" i="11"/>
  <c r="J134" i="11" s="1"/>
  <c r="I134" i="11"/>
  <c r="K134" i="11"/>
  <c r="G135" i="11"/>
  <c r="J135" i="11" s="1"/>
  <c r="I135" i="11"/>
  <c r="K135" i="11"/>
  <c r="G136" i="11"/>
  <c r="J136" i="11" s="1"/>
  <c r="I136" i="11"/>
  <c r="K136" i="11"/>
  <c r="G327" i="11"/>
  <c r="J327" i="11" s="1"/>
  <c r="I327" i="11"/>
  <c r="K327" i="11"/>
  <c r="G375" i="11"/>
  <c r="J375" i="11" s="1"/>
  <c r="I375" i="11"/>
  <c r="K375" i="11"/>
  <c r="G431" i="11"/>
  <c r="J431" i="11" s="1"/>
  <c r="I431" i="11"/>
  <c r="K431" i="11"/>
  <c r="G56" i="11"/>
  <c r="J56" i="11" s="1"/>
  <c r="I56" i="11"/>
  <c r="K56" i="11"/>
  <c r="G55" i="11"/>
  <c r="J55" i="11" s="1"/>
  <c r="I55" i="11"/>
  <c r="K55" i="11"/>
  <c r="G245" i="11"/>
  <c r="J245" i="11" s="1"/>
  <c r="I245" i="11"/>
  <c r="K245" i="11"/>
  <c r="G253" i="11"/>
  <c r="J253" i="11" s="1"/>
  <c r="I253" i="11"/>
  <c r="K253" i="11"/>
  <c r="G155" i="11"/>
  <c r="J155" i="11" s="1"/>
  <c r="I155" i="11"/>
  <c r="K155" i="11"/>
  <c r="I157" i="11"/>
  <c r="K157" i="11"/>
  <c r="I159" i="11"/>
  <c r="K159" i="11"/>
  <c r="I160" i="11"/>
  <c r="K160" i="11"/>
  <c r="G161" i="11"/>
  <c r="J161" i="11" s="1"/>
  <c r="I161" i="11"/>
  <c r="K161" i="11"/>
  <c r="G162" i="11"/>
  <c r="J162" i="11" s="1"/>
  <c r="I162" i="11"/>
  <c r="K162" i="11"/>
  <c r="G153" i="11"/>
  <c r="J153" i="11" s="1"/>
  <c r="I153" i="11"/>
  <c r="K153" i="11"/>
  <c r="I164" i="11"/>
  <c r="K164" i="11"/>
  <c r="I165" i="11"/>
  <c r="K165" i="11"/>
  <c r="I166" i="11"/>
  <c r="K166" i="11"/>
  <c r="I167" i="11"/>
  <c r="K167" i="11"/>
  <c r="I158" i="11"/>
  <c r="K158" i="11"/>
  <c r="G20" i="11"/>
  <c r="J20" i="11" s="1"/>
  <c r="I20" i="11"/>
  <c r="K20" i="11"/>
  <c r="G91" i="11"/>
  <c r="J91" i="11" s="1"/>
  <c r="I91" i="11"/>
  <c r="K91" i="11"/>
  <c r="G151" i="11"/>
  <c r="J151" i="11" s="1"/>
  <c r="I151" i="11"/>
  <c r="K151" i="11"/>
  <c r="G163" i="11"/>
  <c r="J163" i="11" s="1"/>
  <c r="I163" i="11"/>
  <c r="K163" i="11"/>
  <c r="G92" i="11"/>
  <c r="J92" i="11" s="1"/>
  <c r="I92" i="11"/>
  <c r="K92" i="11"/>
  <c r="G93" i="11"/>
  <c r="J93" i="11" s="1"/>
  <c r="I93" i="11"/>
  <c r="K93" i="11"/>
  <c r="G54" i="11"/>
  <c r="J54" i="11" s="1"/>
  <c r="I54" i="11"/>
  <c r="K54" i="11"/>
  <c r="G81" i="11"/>
  <c r="J81" i="11" s="1"/>
  <c r="I81" i="11"/>
  <c r="K81" i="11"/>
  <c r="G82" i="11"/>
  <c r="J82" i="11" s="1"/>
  <c r="I82" i="11"/>
  <c r="K82" i="11"/>
  <c r="G212" i="11"/>
  <c r="J212" i="11" s="1"/>
  <c r="I212" i="11"/>
  <c r="K212" i="11"/>
  <c r="G213" i="11"/>
  <c r="J213" i="11" s="1"/>
  <c r="I213" i="11"/>
  <c r="K213" i="11"/>
  <c r="G214" i="11"/>
  <c r="J214" i="11" s="1"/>
  <c r="I214" i="11"/>
  <c r="K214" i="11"/>
  <c r="G215" i="11"/>
  <c r="J215" i="11" s="1"/>
  <c r="I215" i="11"/>
  <c r="K215" i="11"/>
  <c r="G64" i="11"/>
  <c r="J64" i="11" s="1"/>
  <c r="I64" i="11"/>
  <c r="K64" i="11"/>
  <c r="G216" i="11"/>
  <c r="J216" i="11" s="1"/>
  <c r="I216" i="11"/>
  <c r="K216" i="11"/>
  <c r="G83" i="11"/>
  <c r="J83" i="11" s="1"/>
  <c r="I83" i="11"/>
  <c r="K83" i="11"/>
  <c r="G396" i="11"/>
  <c r="J396" i="11" s="1"/>
  <c r="I396" i="11"/>
  <c r="K396" i="11"/>
  <c r="G103" i="11"/>
  <c r="J103" i="11" s="1"/>
  <c r="I103" i="11"/>
  <c r="K103" i="11"/>
  <c r="G90" i="11"/>
  <c r="J90" i="11" s="1"/>
  <c r="I90" i="11"/>
  <c r="K90" i="11"/>
  <c r="G176" i="11"/>
  <c r="J176" i="11" s="1"/>
  <c r="I176" i="11"/>
  <c r="K176" i="11"/>
  <c r="G232" i="11"/>
  <c r="J232" i="11" s="1"/>
  <c r="I232" i="11"/>
  <c r="K232" i="11"/>
  <c r="G233" i="11"/>
  <c r="J233" i="11" s="1"/>
  <c r="I233" i="11"/>
  <c r="K233" i="11"/>
  <c r="G177" i="11"/>
  <c r="J177" i="11" s="1"/>
  <c r="I177" i="11"/>
  <c r="K177" i="11"/>
  <c r="G304" i="11"/>
  <c r="J304" i="11" s="1"/>
  <c r="I304" i="11"/>
  <c r="K304" i="11"/>
  <c r="G228" i="11"/>
  <c r="J228" i="11" s="1"/>
  <c r="I228" i="11"/>
  <c r="K228" i="11"/>
  <c r="G306" i="11"/>
  <c r="J306" i="11" s="1"/>
  <c r="I306" i="11"/>
  <c r="K306" i="11"/>
  <c r="G47" i="11"/>
  <c r="J47" i="11" s="1"/>
  <c r="I47" i="11"/>
  <c r="K47" i="11"/>
  <c r="G208" i="11"/>
  <c r="J208" i="11" s="1"/>
  <c r="I208" i="11"/>
  <c r="K208" i="11"/>
  <c r="G308" i="11"/>
  <c r="J308" i="11" s="1"/>
  <c r="I308" i="11"/>
  <c r="K308" i="11"/>
  <c r="G309" i="11"/>
  <c r="J309" i="11" s="1"/>
  <c r="I309" i="11"/>
  <c r="K309" i="11"/>
  <c r="G244" i="11"/>
  <c r="J244" i="11" s="1"/>
  <c r="I244" i="11"/>
  <c r="K244" i="11"/>
  <c r="G320" i="11"/>
  <c r="J320" i="11" s="1"/>
  <c r="I320" i="11"/>
  <c r="K320" i="11"/>
  <c r="G318" i="11"/>
  <c r="J318" i="11" s="1"/>
  <c r="I318" i="11"/>
  <c r="K318" i="11"/>
  <c r="G319" i="11"/>
  <c r="J319" i="11" s="1"/>
  <c r="I319" i="11"/>
  <c r="K319" i="11"/>
  <c r="G310" i="11"/>
  <c r="J310" i="11" s="1"/>
  <c r="I310" i="11"/>
  <c r="K310" i="11"/>
  <c r="G311" i="11"/>
  <c r="J311" i="11" s="1"/>
  <c r="I311" i="11"/>
  <c r="K311" i="11"/>
  <c r="G312" i="11"/>
  <c r="J312" i="11" s="1"/>
  <c r="I312" i="11"/>
  <c r="K312" i="11"/>
  <c r="G433" i="11"/>
  <c r="J433" i="11" s="1"/>
  <c r="I433" i="11"/>
  <c r="K433" i="11"/>
  <c r="G353" i="11"/>
  <c r="J353" i="11" s="1"/>
  <c r="I353" i="11"/>
  <c r="K353" i="11"/>
  <c r="G40" i="11"/>
  <c r="J40" i="11" s="1"/>
  <c r="I40" i="11"/>
  <c r="K40" i="11"/>
  <c r="G221" i="11"/>
  <c r="J221" i="11" s="1"/>
  <c r="I221" i="11"/>
  <c r="K221" i="11"/>
  <c r="G222" i="11"/>
  <c r="J222" i="11" s="1"/>
  <c r="I222" i="11"/>
  <c r="K222" i="11"/>
  <c r="G48" i="11"/>
  <c r="J48" i="11" s="1"/>
  <c r="I48" i="11"/>
  <c r="K48" i="11"/>
  <c r="G303" i="11"/>
  <c r="J303" i="11" s="1"/>
  <c r="I303" i="11"/>
  <c r="K303" i="11"/>
  <c r="G96" i="11"/>
  <c r="J96" i="11" s="1"/>
  <c r="I96" i="11"/>
  <c r="K96" i="11"/>
  <c r="G321" i="11"/>
  <c r="J321" i="11" s="1"/>
  <c r="I321" i="11"/>
  <c r="K321" i="11"/>
  <c r="G29" i="11"/>
  <c r="J29" i="11" s="1"/>
  <c r="I29" i="11"/>
  <c r="K29" i="11"/>
  <c r="G278" i="11"/>
  <c r="J278" i="11" s="1"/>
  <c r="I278" i="11"/>
  <c r="K278" i="11"/>
  <c r="G242" i="11"/>
  <c r="J242" i="11" s="1"/>
  <c r="I242" i="11"/>
  <c r="K242" i="11"/>
  <c r="G239" i="11"/>
  <c r="J239" i="11" s="1"/>
  <c r="I239" i="11"/>
  <c r="K239" i="11"/>
  <c r="G237" i="11"/>
  <c r="J237" i="11" s="1"/>
  <c r="I237" i="11"/>
  <c r="K237" i="11"/>
  <c r="G238" i="11"/>
  <c r="J238" i="11" s="1"/>
  <c r="I238" i="11"/>
  <c r="K238" i="11"/>
  <c r="G240" i="11"/>
  <c r="J240" i="11" s="1"/>
  <c r="I240" i="11"/>
  <c r="K240" i="11"/>
  <c r="G185" i="11"/>
  <c r="J185" i="11" s="1"/>
  <c r="I185" i="11"/>
  <c r="K185" i="11"/>
  <c r="G184" i="11"/>
  <c r="J184" i="11" s="1"/>
  <c r="I184" i="11"/>
  <c r="K184" i="11"/>
  <c r="G183" i="11"/>
  <c r="J183" i="11" s="1"/>
  <c r="I183" i="11"/>
  <c r="K183" i="11"/>
  <c r="G337" i="11"/>
  <c r="J337" i="11" s="1"/>
  <c r="I337" i="11"/>
  <c r="K337" i="11"/>
  <c r="G338" i="11"/>
  <c r="J338" i="11" s="1"/>
  <c r="I338" i="11"/>
  <c r="K338" i="11"/>
  <c r="G340" i="11"/>
  <c r="J340" i="11" s="1"/>
  <c r="I340" i="11"/>
  <c r="K340" i="11"/>
  <c r="G341" i="11"/>
  <c r="J341" i="11" s="1"/>
  <c r="I341" i="11"/>
  <c r="K341" i="11"/>
  <c r="G283" i="11"/>
  <c r="J283" i="11" s="1"/>
  <c r="I283" i="11"/>
  <c r="K283" i="11"/>
  <c r="G342" i="11"/>
  <c r="J342" i="11" s="1"/>
  <c r="I342" i="11"/>
  <c r="K342" i="11"/>
  <c r="G27" i="11"/>
  <c r="J27" i="11" s="1"/>
  <c r="I27" i="11"/>
  <c r="K27" i="11"/>
  <c r="G28" i="11"/>
  <c r="J28" i="11" s="1"/>
  <c r="I28" i="11"/>
  <c r="K28" i="11"/>
  <c r="G339" i="11"/>
  <c r="J339" i="11" s="1"/>
  <c r="I339" i="11"/>
  <c r="K339" i="11"/>
  <c r="G441" i="11"/>
  <c r="J441" i="11" s="1"/>
  <c r="I441" i="11"/>
  <c r="K441" i="11"/>
  <c r="G21" i="11"/>
  <c r="J21" i="11" s="1"/>
  <c r="I21" i="11"/>
  <c r="K21" i="11"/>
  <c r="G140" i="11"/>
  <c r="J140" i="11" s="1"/>
  <c r="I140" i="11"/>
  <c r="K140" i="11"/>
  <c r="G280" i="11"/>
  <c r="J280" i="11" s="1"/>
  <c r="I280" i="11"/>
  <c r="K280" i="11"/>
  <c r="G326" i="11"/>
  <c r="J326" i="11" s="1"/>
  <c r="I326" i="11"/>
  <c r="K326" i="11"/>
  <c r="G104" i="11"/>
  <c r="J104" i="11" s="1"/>
  <c r="I104" i="11"/>
  <c r="K104" i="11"/>
  <c r="G32" i="11"/>
  <c r="J32" i="11" s="1"/>
  <c r="I32" i="11"/>
  <c r="K32" i="11"/>
  <c r="G146" i="11"/>
  <c r="J146" i="11" s="1"/>
  <c r="I146" i="11"/>
  <c r="K146" i="11"/>
  <c r="G53" i="11"/>
  <c r="J53" i="11" s="1"/>
  <c r="I53" i="11"/>
  <c r="K53" i="11"/>
  <c r="G141" i="11"/>
  <c r="J141" i="11" s="1"/>
  <c r="I141" i="11"/>
  <c r="K141" i="11"/>
  <c r="G365" i="11"/>
  <c r="J365" i="11" s="1"/>
  <c r="I365" i="11"/>
  <c r="K365" i="11"/>
  <c r="G150" i="11"/>
  <c r="J150" i="11" s="1"/>
  <c r="I150" i="11"/>
  <c r="K150" i="11"/>
  <c r="G188" i="11"/>
  <c r="J188" i="11" s="1"/>
  <c r="I188" i="11"/>
  <c r="K188" i="11"/>
  <c r="G187" i="11"/>
  <c r="J187" i="11" s="1"/>
  <c r="I187" i="11"/>
  <c r="K187" i="11"/>
  <c r="G243" i="11"/>
  <c r="J243" i="11" s="1"/>
  <c r="I243" i="11"/>
  <c r="K243" i="11"/>
  <c r="G344" i="11"/>
  <c r="J344" i="11" s="1"/>
  <c r="I344" i="11"/>
  <c r="K344" i="11"/>
  <c r="G345" i="11"/>
  <c r="J345" i="11" s="1"/>
  <c r="I345" i="11"/>
  <c r="K345" i="11"/>
  <c r="G204" i="11"/>
  <c r="J204" i="11" s="1"/>
  <c r="I204" i="11"/>
  <c r="K204" i="11"/>
  <c r="G119" i="11"/>
  <c r="J119" i="11" s="1"/>
  <c r="I119" i="11"/>
  <c r="K119" i="11"/>
  <c r="G203" i="11"/>
  <c r="J203" i="11" s="1"/>
  <c r="I203" i="11"/>
  <c r="K203" i="11"/>
  <c r="G19" i="11"/>
  <c r="J19" i="11" s="1"/>
  <c r="I19" i="11"/>
  <c r="K19" i="11"/>
  <c r="G414" i="11"/>
  <c r="J414" i="11" s="1"/>
  <c r="I414" i="11"/>
  <c r="K414" i="11"/>
  <c r="G415" i="11"/>
  <c r="J415" i="11" s="1"/>
  <c r="I415" i="11"/>
  <c r="K415" i="11"/>
  <c r="G434" i="11"/>
  <c r="J434" i="11" s="1"/>
  <c r="I434" i="11"/>
  <c r="K434" i="11"/>
  <c r="G419" i="11"/>
  <c r="J419" i="11" s="1"/>
  <c r="I419" i="11"/>
  <c r="K419" i="11"/>
  <c r="G416" i="11"/>
  <c r="J416" i="11" s="1"/>
  <c r="I416" i="11"/>
  <c r="K416" i="11"/>
  <c r="G42" i="11"/>
  <c r="J42" i="11" s="1"/>
  <c r="I42" i="11"/>
  <c r="K42" i="11"/>
  <c r="G412" i="11"/>
  <c r="J412" i="11" s="1"/>
  <c r="I412" i="11"/>
  <c r="K412" i="11"/>
  <c r="G424" i="11"/>
  <c r="J424" i="11" s="1"/>
  <c r="I424" i="11"/>
  <c r="K424" i="11"/>
  <c r="G421" i="11"/>
  <c r="J421" i="11" s="1"/>
  <c r="I421" i="11"/>
  <c r="K421" i="11"/>
  <c r="G423" i="11"/>
  <c r="J423" i="11" s="1"/>
  <c r="I423" i="11"/>
  <c r="K423" i="11"/>
  <c r="G420" i="11"/>
  <c r="J420" i="11" s="1"/>
  <c r="I420" i="11"/>
  <c r="K420" i="11"/>
  <c r="G422" i="11"/>
  <c r="J422" i="11" s="1"/>
  <c r="I422" i="11"/>
  <c r="K422" i="11"/>
  <c r="G425" i="11"/>
  <c r="J425" i="11" s="1"/>
  <c r="I425" i="11"/>
  <c r="K425" i="11"/>
  <c r="G407" i="11"/>
  <c r="J407" i="11" s="1"/>
  <c r="I407" i="11"/>
  <c r="K407" i="11"/>
  <c r="G406" i="11"/>
  <c r="J406" i="11" s="1"/>
  <c r="I406" i="11"/>
  <c r="K406" i="11"/>
  <c r="G405" i="11"/>
  <c r="J405" i="11" s="1"/>
  <c r="I405" i="11"/>
  <c r="K405" i="11"/>
  <c r="G413" i="11"/>
  <c r="J413" i="11" s="1"/>
  <c r="I413" i="11"/>
  <c r="K413" i="11"/>
  <c r="G168" i="11"/>
  <c r="J168" i="11" s="1"/>
  <c r="I168" i="11"/>
  <c r="K168" i="11"/>
  <c r="G174" i="11"/>
  <c r="J174" i="11" s="1"/>
  <c r="I174" i="11"/>
  <c r="K174" i="11"/>
  <c r="G175" i="11"/>
  <c r="J175" i="11" s="1"/>
  <c r="I175" i="11"/>
  <c r="K175" i="11"/>
  <c r="G254" i="11"/>
  <c r="J254" i="11" s="1"/>
  <c r="I254" i="11"/>
  <c r="K254" i="11"/>
  <c r="G255" i="11"/>
  <c r="J255" i="11" s="1"/>
  <c r="I255" i="11"/>
  <c r="K255" i="11"/>
  <c r="G171" i="11"/>
  <c r="J171" i="11" s="1"/>
  <c r="I171" i="11"/>
  <c r="K171" i="11"/>
  <c r="G401" i="11"/>
  <c r="J401" i="11" s="1"/>
  <c r="I401" i="11"/>
  <c r="K401" i="11"/>
  <c r="G402" i="11"/>
  <c r="J402" i="11" s="1"/>
  <c r="I402" i="11"/>
  <c r="K402" i="11"/>
  <c r="G403" i="11"/>
  <c r="J403" i="11" s="1"/>
  <c r="I403" i="11"/>
  <c r="K403" i="11"/>
  <c r="G404" i="11"/>
  <c r="J404" i="11" s="1"/>
  <c r="I404" i="11"/>
  <c r="K404" i="11"/>
  <c r="G400" i="11"/>
  <c r="J400" i="11" s="1"/>
  <c r="I400" i="11"/>
  <c r="K400" i="11"/>
  <c r="G397" i="11"/>
  <c r="J397" i="11" s="1"/>
  <c r="I397" i="11"/>
  <c r="K397" i="11"/>
  <c r="G398" i="11"/>
  <c r="J398" i="11" s="1"/>
  <c r="I398" i="11"/>
  <c r="K398" i="11"/>
  <c r="G227" i="11"/>
  <c r="J227" i="11" s="1"/>
  <c r="I227" i="11"/>
  <c r="K227" i="11"/>
  <c r="G286" i="11"/>
  <c r="J286" i="11" s="1"/>
  <c r="I286" i="11"/>
  <c r="K286" i="11"/>
  <c r="G284" i="11"/>
  <c r="J284" i="11" s="1"/>
  <c r="I284" i="11"/>
  <c r="K284" i="11"/>
  <c r="G285" i="11"/>
  <c r="J285" i="11" s="1"/>
  <c r="I285" i="11"/>
  <c r="K285" i="11"/>
  <c r="G218" i="11"/>
  <c r="J218" i="11" s="1"/>
  <c r="I218" i="11"/>
  <c r="K218" i="11"/>
  <c r="G217" i="11"/>
  <c r="J217" i="11" s="1"/>
  <c r="I217" i="11"/>
  <c r="K217" i="11"/>
  <c r="G75" i="11" l="1"/>
  <c r="Q75" i="12" l="1"/>
  <c r="R75" i="12" s="1"/>
  <c r="S75" i="12" s="1"/>
  <c r="T75" i="12" s="1"/>
  <c r="I75" i="12"/>
  <c r="G75" i="12" s="1"/>
  <c r="H75" i="12" s="1"/>
  <c r="J75" i="12" l="1"/>
  <c r="K75" i="12" s="1"/>
  <c r="L75" i="12" s="1"/>
  <c r="O75" i="12"/>
  <c r="P75" i="12" s="1"/>
  <c r="O212" i="12"/>
  <c r="P212" i="12" s="1"/>
  <c r="R212" i="12"/>
  <c r="S212" i="12" s="1"/>
  <c r="T212" i="12" s="1"/>
  <c r="O386" i="12"/>
  <c r="P386" i="12" s="1"/>
  <c r="R386" i="12"/>
  <c r="S386" i="12" s="1"/>
  <c r="T386" i="12" s="1"/>
  <c r="J212" i="12"/>
  <c r="K212" i="12" s="1"/>
  <c r="L212" i="12" s="1"/>
  <c r="J386" i="12"/>
  <c r="K386" i="12" s="1"/>
  <c r="L386" i="12" s="1"/>
  <c r="Q390" i="12"/>
  <c r="R390" i="12" s="1"/>
  <c r="S390" i="12" s="1"/>
  <c r="T390" i="12" s="1"/>
  <c r="Q296" i="12"/>
  <c r="R296" i="12" s="1"/>
  <c r="S296" i="12" s="1"/>
  <c r="T296" i="12" s="1"/>
  <c r="Q133" i="12"/>
  <c r="R133" i="12" s="1"/>
  <c r="S133" i="12" s="1"/>
  <c r="T133" i="12" s="1"/>
  <c r="Q439" i="12"/>
  <c r="R439" i="12" s="1"/>
  <c r="S439" i="12" s="1"/>
  <c r="T439" i="12" s="1"/>
  <c r="Q88" i="12"/>
  <c r="O88" i="12" s="1"/>
  <c r="J390" i="12"/>
  <c r="K390" i="12" s="1"/>
  <c r="L390" i="12" s="1"/>
  <c r="J296" i="12"/>
  <c r="K296" i="12" s="1"/>
  <c r="L296" i="12" s="1"/>
  <c r="J133" i="12"/>
  <c r="K133" i="12" s="1"/>
  <c r="L133" i="12" s="1"/>
  <c r="J439" i="12"/>
  <c r="K439" i="12" s="1"/>
  <c r="L439" i="12" s="1"/>
  <c r="J88" i="12"/>
  <c r="K88" i="12" s="1"/>
  <c r="L88" i="12" s="1"/>
  <c r="O390" i="12" l="1"/>
  <c r="P390" i="12" s="1"/>
  <c r="O296" i="12"/>
  <c r="P296" i="12" s="1"/>
  <c r="O133" i="12"/>
  <c r="P133" i="12" s="1"/>
  <c r="O439" i="12"/>
  <c r="P439" i="12" s="1"/>
  <c r="R88" i="12"/>
  <c r="S88" i="12" s="1"/>
  <c r="T88" i="12" s="1"/>
  <c r="P88" i="12"/>
</calcChain>
</file>

<file path=xl/sharedStrings.xml><?xml version="1.0" encoding="utf-8"?>
<sst xmlns="http://schemas.openxmlformats.org/spreadsheetml/2006/main" count="4595" uniqueCount="1097">
  <si>
    <t>Effective Date:</t>
  </si>
  <si>
    <t>Publish Date:</t>
  </si>
  <si>
    <t>All Titles/Unions</t>
  </si>
  <si>
    <t>City Living Wage:</t>
  </si>
  <si>
    <t>Code</t>
  </si>
  <si>
    <t>Position</t>
  </si>
  <si>
    <t>Union</t>
  </si>
  <si>
    <t>Grade</t>
  </si>
  <si>
    <t>Min (H)</t>
  </si>
  <si>
    <t>Mid (H)</t>
  </si>
  <si>
    <t>Min (A)</t>
  </si>
  <si>
    <t>Mid (A)</t>
  </si>
  <si>
    <t>Max (A)</t>
  </si>
  <si>
    <t>5001</t>
  </si>
  <si>
    <t>CWA</t>
  </si>
  <si>
    <t>13C</t>
  </si>
  <si>
    <t>NE</t>
  </si>
  <si>
    <t>11C</t>
  </si>
  <si>
    <t>12CT</t>
  </si>
  <si>
    <t>13CT</t>
  </si>
  <si>
    <t>10CT</t>
  </si>
  <si>
    <t>3008</t>
  </si>
  <si>
    <t>Account Clerk for RTS</t>
  </si>
  <si>
    <t>ATU</t>
  </si>
  <si>
    <t>10ATU</t>
  </si>
  <si>
    <t>3013</t>
  </si>
  <si>
    <t>Account Clerk I</t>
  </si>
  <si>
    <t>10C</t>
  </si>
  <si>
    <t>3007</t>
  </si>
  <si>
    <t>Account Clerk II</t>
  </si>
  <si>
    <t>3015</t>
  </si>
  <si>
    <t>12C</t>
  </si>
  <si>
    <t>3009</t>
  </si>
  <si>
    <t>12ATU</t>
  </si>
  <si>
    <t>MAPS</t>
  </si>
  <si>
    <t>EIO16</t>
  </si>
  <si>
    <t>E</t>
  </si>
  <si>
    <t>15</t>
  </si>
  <si>
    <t>16</t>
  </si>
  <si>
    <t>14</t>
  </si>
  <si>
    <t>3019</t>
  </si>
  <si>
    <t>Accountant I</t>
  </si>
  <si>
    <t>12</t>
  </si>
  <si>
    <t>3021</t>
  </si>
  <si>
    <t>Accountant II</t>
  </si>
  <si>
    <t>13 (S)</t>
  </si>
  <si>
    <t>3023</t>
  </si>
  <si>
    <t>EIO15</t>
  </si>
  <si>
    <t>3025</t>
  </si>
  <si>
    <t>Accounting Manager</t>
  </si>
  <si>
    <t>17</t>
  </si>
  <si>
    <t>9505</t>
  </si>
  <si>
    <t>ADA Paratransit Coordinator</t>
  </si>
  <si>
    <t>7029</t>
  </si>
  <si>
    <t>Administrative Assistant to Fire Chief</t>
  </si>
  <si>
    <t>5008</t>
  </si>
  <si>
    <t>Administrative Service Manager for Facilities</t>
  </si>
  <si>
    <t>1410</t>
  </si>
  <si>
    <t>Agenda Coordinator</t>
  </si>
  <si>
    <t>PTTP2</t>
  </si>
  <si>
    <t>11CT</t>
  </si>
  <si>
    <t>1240</t>
  </si>
  <si>
    <t>Analyst</t>
  </si>
  <si>
    <t>1242</t>
  </si>
  <si>
    <t>Analyst Lead</t>
  </si>
  <si>
    <t>1241</t>
  </si>
  <si>
    <t>CWAS</t>
  </si>
  <si>
    <t>PTTP5</t>
  </si>
  <si>
    <t>EIO14</t>
  </si>
  <si>
    <t>EIO19</t>
  </si>
  <si>
    <t>8017</t>
  </si>
  <si>
    <t>Aquatics Ambassador</t>
  </si>
  <si>
    <t>7C</t>
  </si>
  <si>
    <t>8018</t>
  </si>
  <si>
    <t>7501</t>
  </si>
  <si>
    <t>Assistant City Attorney II</t>
  </si>
  <si>
    <t>19</t>
  </si>
  <si>
    <t>7503</t>
  </si>
  <si>
    <t>20</t>
  </si>
  <si>
    <t>3035</t>
  </si>
  <si>
    <t>Assistant City Auditor</t>
  </si>
  <si>
    <t>18</t>
  </si>
  <si>
    <t>EIO18</t>
  </si>
  <si>
    <t>8102</t>
  </si>
  <si>
    <t>Assistant Cultural Affairs Manager</t>
  </si>
  <si>
    <t>1048</t>
  </si>
  <si>
    <t>Assistant Director of Human Resources</t>
  </si>
  <si>
    <t>1058</t>
  </si>
  <si>
    <t>5006</t>
  </si>
  <si>
    <t>Assistant Facilities Manager</t>
  </si>
  <si>
    <t>F4</t>
  </si>
  <si>
    <t>5062</t>
  </si>
  <si>
    <t>Assistant Operations Manager</t>
  </si>
  <si>
    <t>7343</t>
  </si>
  <si>
    <t>Assistant Police Chief</t>
  </si>
  <si>
    <t>P21</t>
  </si>
  <si>
    <t>9512</t>
  </si>
  <si>
    <t>Assistant Transit Operations Manager</t>
  </si>
  <si>
    <t>3044</t>
  </si>
  <si>
    <t>Audit Coordinator</t>
  </si>
  <si>
    <t>14C</t>
  </si>
  <si>
    <t>3042</t>
  </si>
  <si>
    <t>Audit Manager for IT</t>
  </si>
  <si>
    <t>9927</t>
  </si>
  <si>
    <t>EIO17</t>
  </si>
  <si>
    <t>13 (H)</t>
  </si>
  <si>
    <t>PBA</t>
  </si>
  <si>
    <t>7361</t>
  </si>
  <si>
    <t>BOLD Program Manager</t>
  </si>
  <si>
    <t>FOP</t>
  </si>
  <si>
    <t>1236</t>
  </si>
  <si>
    <t>3300</t>
  </si>
  <si>
    <t>Budget Manager</t>
  </si>
  <si>
    <t>8105</t>
  </si>
  <si>
    <t>7101</t>
  </si>
  <si>
    <t>Building Official</t>
  </si>
  <si>
    <t>6308</t>
  </si>
  <si>
    <t>Business Services Administrative Coordinator</t>
  </si>
  <si>
    <t>6304</t>
  </si>
  <si>
    <t>Business Services Manager</t>
  </si>
  <si>
    <t>4063</t>
  </si>
  <si>
    <t>Business Systems Analyst I</t>
  </si>
  <si>
    <t>4064</t>
  </si>
  <si>
    <t>Business Systems Analyst II</t>
  </si>
  <si>
    <t>4065</t>
  </si>
  <si>
    <t>4066</t>
  </si>
  <si>
    <t>Business Systems Coordinator</t>
  </si>
  <si>
    <t>2216</t>
  </si>
  <si>
    <t>Capital Projects Manager</t>
  </si>
  <si>
    <t>5009</t>
  </si>
  <si>
    <t>Carpenter</t>
  </si>
  <si>
    <t>5007</t>
  </si>
  <si>
    <t>Cemetery Coordinator</t>
  </si>
  <si>
    <t>EIO20</t>
  </si>
  <si>
    <t>1099</t>
  </si>
  <si>
    <t>7114</t>
  </si>
  <si>
    <t>Chief Inspector</t>
  </si>
  <si>
    <t>16CT</t>
  </si>
  <si>
    <t>1003</t>
  </si>
  <si>
    <t>Chief Operating Officer - Governmental Operations</t>
  </si>
  <si>
    <t>2402</t>
  </si>
  <si>
    <t>Chief Plans Examiner</t>
  </si>
  <si>
    <t>5003</t>
  </si>
  <si>
    <t>City Arborist</t>
  </si>
  <si>
    <t>1014</t>
  </si>
  <si>
    <t>City Architect</t>
  </si>
  <si>
    <t>2164</t>
  </si>
  <si>
    <t>City Engineer</t>
  </si>
  <si>
    <t>6052</t>
  </si>
  <si>
    <t>City Surveyor</t>
  </si>
  <si>
    <t>3000</t>
  </si>
  <si>
    <t>Clerk I</t>
  </si>
  <si>
    <t>8C</t>
  </si>
  <si>
    <t>1144</t>
  </si>
  <si>
    <t>Clerk I for RTS</t>
  </si>
  <si>
    <t>8ATU</t>
  </si>
  <si>
    <t>3002</t>
  </si>
  <si>
    <t>Clerk II</t>
  </si>
  <si>
    <t>7103</t>
  </si>
  <si>
    <t>Code Enforcement Manager</t>
  </si>
  <si>
    <t>7105</t>
  </si>
  <si>
    <t>Code Enforcement Officer</t>
  </si>
  <si>
    <t>7119</t>
  </si>
  <si>
    <t>Code Enforcement Supervisor</t>
  </si>
  <si>
    <t>1066</t>
  </si>
  <si>
    <t>1501</t>
  </si>
  <si>
    <t>Community Engagement Specialist</t>
  </si>
  <si>
    <t>1316</t>
  </si>
  <si>
    <t>9C</t>
  </si>
  <si>
    <t>2704</t>
  </si>
  <si>
    <t>2700</t>
  </si>
  <si>
    <t>EIO11</t>
  </si>
  <si>
    <t>2701</t>
  </si>
  <si>
    <t>EIO12</t>
  </si>
  <si>
    <t>2702</t>
  </si>
  <si>
    <t>EIO13</t>
  </si>
  <si>
    <t>2703</t>
  </si>
  <si>
    <t>7303</t>
  </si>
  <si>
    <t>Community Relations Coordinator</t>
  </si>
  <si>
    <t>7031</t>
  </si>
  <si>
    <t>Community Resource Paramedic Program Coordinator</t>
  </si>
  <si>
    <t>1251</t>
  </si>
  <si>
    <t>Compliance Manager</t>
  </si>
  <si>
    <t>7369</t>
  </si>
  <si>
    <t>Computer Forensic Examiner</t>
  </si>
  <si>
    <t>14CT</t>
  </si>
  <si>
    <t>4013</t>
  </si>
  <si>
    <t>Computer Systems Analyst</t>
  </si>
  <si>
    <t>5016</t>
  </si>
  <si>
    <t>2138</t>
  </si>
  <si>
    <t>Construction Technical Support Supervisor</t>
  </si>
  <si>
    <t>3099</t>
  </si>
  <si>
    <t>Contract Coordinator</t>
  </si>
  <si>
    <t>11</t>
  </si>
  <si>
    <t>3108</t>
  </si>
  <si>
    <t xml:space="preserve">Contract Coordinator, Sr. </t>
  </si>
  <si>
    <t>1052</t>
  </si>
  <si>
    <t>Controller - Governmental Finances</t>
  </si>
  <si>
    <t>7301</t>
  </si>
  <si>
    <t>Court Liaison Specialist</t>
  </si>
  <si>
    <t>8101</t>
  </si>
  <si>
    <t>Cultural Affairs Manager</t>
  </si>
  <si>
    <t>5013</t>
  </si>
  <si>
    <t>Custodial Worker</t>
  </si>
  <si>
    <t>15C</t>
  </si>
  <si>
    <t>3048</t>
  </si>
  <si>
    <t>Customer Service Support Specialist I</t>
  </si>
  <si>
    <t>9504</t>
  </si>
  <si>
    <t>Customer Service Support Specialist I for RTS</t>
  </si>
  <si>
    <t>11ATU</t>
  </si>
  <si>
    <t>3050</t>
  </si>
  <si>
    <t>Customer Service Support Specialist II</t>
  </si>
  <si>
    <t>8023</t>
  </si>
  <si>
    <t>8021</t>
  </si>
  <si>
    <t>2334</t>
  </si>
  <si>
    <t>Deputy Chief Plans Examiner</t>
  </si>
  <si>
    <t>2351</t>
  </si>
  <si>
    <t>Development Review Coordinator</t>
  </si>
  <si>
    <t>1234</t>
  </si>
  <si>
    <t>Digital Media Producer I</t>
  </si>
  <si>
    <t>1235</t>
  </si>
  <si>
    <t>Digital Media Producer II</t>
  </si>
  <si>
    <t>2304</t>
  </si>
  <si>
    <t>1037</t>
  </si>
  <si>
    <t>Director of Finance</t>
  </si>
  <si>
    <t>21</t>
  </si>
  <si>
    <t>1047</t>
  </si>
  <si>
    <t>Director of Human Resources</t>
  </si>
  <si>
    <t>4301</t>
  </si>
  <si>
    <t>1057</t>
  </si>
  <si>
    <t>1055</t>
  </si>
  <si>
    <t>Director of Public Works</t>
  </si>
  <si>
    <t>1059</t>
  </si>
  <si>
    <t>Director of Risk Management</t>
  </si>
  <si>
    <t>2303</t>
  </si>
  <si>
    <t>Director of Sustainable Development</t>
  </si>
  <si>
    <t>4201</t>
  </si>
  <si>
    <t>2211</t>
  </si>
  <si>
    <t>1222</t>
  </si>
  <si>
    <t>5015</t>
  </si>
  <si>
    <t>Electrician</t>
  </si>
  <si>
    <t>1203</t>
  </si>
  <si>
    <t>1230</t>
  </si>
  <si>
    <t>EIO21</t>
  </si>
  <si>
    <t>6061</t>
  </si>
  <si>
    <t>6063</t>
  </si>
  <si>
    <t>6065</t>
  </si>
  <si>
    <t>6067</t>
  </si>
  <si>
    <t>2001</t>
  </si>
  <si>
    <t>Entomologist</t>
  </si>
  <si>
    <t>1233</t>
  </si>
  <si>
    <t>Equal Opportunity Manager</t>
  </si>
  <si>
    <t>1220</t>
  </si>
  <si>
    <t>8022</t>
  </si>
  <si>
    <t>Equipment Maintenance Mechanic</t>
  </si>
  <si>
    <t>8108</t>
  </si>
  <si>
    <t>Events Coordinator</t>
  </si>
  <si>
    <t>1103</t>
  </si>
  <si>
    <t>Executive Assistant</t>
  </si>
  <si>
    <t>1153</t>
  </si>
  <si>
    <t>1020</t>
  </si>
  <si>
    <t>Executive Chief of Staff</t>
  </si>
  <si>
    <t>23</t>
  </si>
  <si>
    <t>1400</t>
  </si>
  <si>
    <t>Executive Coordinator</t>
  </si>
  <si>
    <t>8103</t>
  </si>
  <si>
    <t>Facilities Coordinator</t>
  </si>
  <si>
    <t>5020</t>
  </si>
  <si>
    <t>Facilities Custodial Supervisor</t>
  </si>
  <si>
    <t>5012</t>
  </si>
  <si>
    <t>Facilities Maintenance Supervisor</t>
  </si>
  <si>
    <t>5005</t>
  </si>
  <si>
    <t>Facilities Manager</t>
  </si>
  <si>
    <t>PTT3X</t>
  </si>
  <si>
    <t>1049</t>
  </si>
  <si>
    <t>Financial Systems Architect</t>
  </si>
  <si>
    <t>7013</t>
  </si>
  <si>
    <t>1039</t>
  </si>
  <si>
    <t>Fire Chief</t>
  </si>
  <si>
    <t>F21</t>
  </si>
  <si>
    <t>7001</t>
  </si>
  <si>
    <t>Fire Chief Deputy</t>
  </si>
  <si>
    <t>F20</t>
  </si>
  <si>
    <t>IAFF-DC</t>
  </si>
  <si>
    <t>F5</t>
  </si>
  <si>
    <t>IAFF</t>
  </si>
  <si>
    <t>F2</t>
  </si>
  <si>
    <t>F3</t>
  </si>
  <si>
    <t>7011</t>
  </si>
  <si>
    <t>Fire Protection Specialist</t>
  </si>
  <si>
    <t>7033</t>
  </si>
  <si>
    <t>Fire Rescue Logistics Officer</t>
  </si>
  <si>
    <t>F1</t>
  </si>
  <si>
    <t>F0</t>
  </si>
  <si>
    <t>9605</t>
  </si>
  <si>
    <t>Fleet Mechanic I for RTS</t>
  </si>
  <si>
    <t>9609</t>
  </si>
  <si>
    <t>Fleet Mechanic II for RTS</t>
  </si>
  <si>
    <t>13ATU</t>
  </si>
  <si>
    <t>9615</t>
  </si>
  <si>
    <t>Fleet Operations Supervisor</t>
  </si>
  <si>
    <t>3209</t>
  </si>
  <si>
    <t>Fleet Support Specialist</t>
  </si>
  <si>
    <t>3212</t>
  </si>
  <si>
    <t>Fleet Support Supervisor</t>
  </si>
  <si>
    <t>9603</t>
  </si>
  <si>
    <t>Fleet Technician I</t>
  </si>
  <si>
    <t>9607</t>
  </si>
  <si>
    <t>Fleet Technician II</t>
  </si>
  <si>
    <t>7304</t>
  </si>
  <si>
    <t>Forensic Crime Technician</t>
  </si>
  <si>
    <t>7308</t>
  </si>
  <si>
    <t>Forensic Imaging Lab Technician</t>
  </si>
  <si>
    <t>6044</t>
  </si>
  <si>
    <t>6046</t>
  </si>
  <si>
    <t>6042</t>
  </si>
  <si>
    <t>2316</t>
  </si>
  <si>
    <t>2318</t>
  </si>
  <si>
    <t>8005</t>
  </si>
  <si>
    <t>8004</t>
  </si>
  <si>
    <t>Golf Course Concessions Supervisor</t>
  </si>
  <si>
    <t>3070</t>
  </si>
  <si>
    <t>3063</t>
  </si>
  <si>
    <t>Grant Fiscal Coordinator</t>
  </si>
  <si>
    <t>8112</t>
  </si>
  <si>
    <t>Grants Program Coordinator</t>
  </si>
  <si>
    <t>8111</t>
  </si>
  <si>
    <t>Grants Program Specialist</t>
  </si>
  <si>
    <t>2440</t>
  </si>
  <si>
    <t>2201</t>
  </si>
  <si>
    <t>Habitat Naturalist</t>
  </si>
  <si>
    <t>1302</t>
  </si>
  <si>
    <t>Health Services Coordinator</t>
  </si>
  <si>
    <t>5004</t>
  </si>
  <si>
    <t>Horticulturist</t>
  </si>
  <si>
    <t>5022</t>
  </si>
  <si>
    <t>Horticulturist Senior</t>
  </si>
  <si>
    <t>2308</t>
  </si>
  <si>
    <t>2310</t>
  </si>
  <si>
    <t>9011</t>
  </si>
  <si>
    <t>Housing Program Coordinator</t>
  </si>
  <si>
    <t>1245</t>
  </si>
  <si>
    <t>1211</t>
  </si>
  <si>
    <t>Human Resources Technician</t>
  </si>
  <si>
    <t>1250</t>
  </si>
  <si>
    <t>Immigrant Affairs Manager</t>
  </si>
  <si>
    <t>1317</t>
  </si>
  <si>
    <t>7108</t>
  </si>
  <si>
    <t>Inspector Apprentice</t>
  </si>
  <si>
    <t>7109</t>
  </si>
  <si>
    <t>Inspector I</t>
  </si>
  <si>
    <t>7111</t>
  </si>
  <si>
    <t>Inspector II</t>
  </si>
  <si>
    <t>7113</t>
  </si>
  <si>
    <t>Inspector III</t>
  </si>
  <si>
    <t>7116</t>
  </si>
  <si>
    <t>Inspector IV</t>
  </si>
  <si>
    <t>15CT</t>
  </si>
  <si>
    <t>9999</t>
  </si>
  <si>
    <t>Intern</t>
  </si>
  <si>
    <t>H01</t>
  </si>
  <si>
    <t>3038</t>
  </si>
  <si>
    <t>Internal Control Manager</t>
  </si>
  <si>
    <t>3036</t>
  </si>
  <si>
    <t>Internal Control Specialist</t>
  </si>
  <si>
    <t>7353</t>
  </si>
  <si>
    <t>Intervention Specialist</t>
  </si>
  <si>
    <t>7355</t>
  </si>
  <si>
    <t>Intervention Specialist Senior</t>
  </si>
  <si>
    <t>3082</t>
  </si>
  <si>
    <t>Investment Manager</t>
  </si>
  <si>
    <t>5023</t>
  </si>
  <si>
    <t>5024</t>
  </si>
  <si>
    <t>Labor Crew Leader I for Public Works</t>
  </si>
  <si>
    <t>5025</t>
  </si>
  <si>
    <t>5026</t>
  </si>
  <si>
    <t>Labor Crew Leader II for Public Works</t>
  </si>
  <si>
    <t>3115</t>
  </si>
  <si>
    <t>7305</t>
  </si>
  <si>
    <t>Latent Print Examiner</t>
  </si>
  <si>
    <t>7306</t>
  </si>
  <si>
    <t>1219</t>
  </si>
  <si>
    <t>7512</t>
  </si>
  <si>
    <t>Legal Assistant I</t>
  </si>
  <si>
    <t>7513</t>
  </si>
  <si>
    <t>Legal Assistant II</t>
  </si>
  <si>
    <t>7511</t>
  </si>
  <si>
    <t>7514</t>
  </si>
  <si>
    <t>Legal Staff Assistant</t>
  </si>
  <si>
    <t>3067</t>
  </si>
  <si>
    <t>Legislative Affairs Coordinator</t>
  </si>
  <si>
    <t>7509</t>
  </si>
  <si>
    <t>Litigation Attorney</t>
  </si>
  <si>
    <t>8117</t>
  </si>
  <si>
    <t>Logistics Coordinator</t>
  </si>
  <si>
    <t>6336</t>
  </si>
  <si>
    <t>Maintenance Leader</t>
  </si>
  <si>
    <t>5027</t>
  </si>
  <si>
    <t>Maintenance Mechanic I</t>
  </si>
  <si>
    <t>5029</t>
  </si>
  <si>
    <t>Maintenance Mechanic II</t>
  </si>
  <si>
    <t>5031</t>
  </si>
  <si>
    <t>Maintenance Mechanic III</t>
  </si>
  <si>
    <t>5035</t>
  </si>
  <si>
    <t>Maintenance Worker I</t>
  </si>
  <si>
    <t>5037</t>
  </si>
  <si>
    <t>7ATU</t>
  </si>
  <si>
    <t>5039</t>
  </si>
  <si>
    <t>Maintenance Worker II</t>
  </si>
  <si>
    <t>5041</t>
  </si>
  <si>
    <t>Maintenance Worker III</t>
  </si>
  <si>
    <t>5042</t>
  </si>
  <si>
    <t>9ATU</t>
  </si>
  <si>
    <t>2111</t>
  </si>
  <si>
    <t>6424</t>
  </si>
  <si>
    <t>9610</t>
  </si>
  <si>
    <t>Master Fleet Technician</t>
  </si>
  <si>
    <t>9611</t>
  </si>
  <si>
    <t>Master Fleet Technician Lead</t>
  </si>
  <si>
    <t>5044</t>
  </si>
  <si>
    <t>Material Yard Equipment Operator</t>
  </si>
  <si>
    <t>2119</t>
  </si>
  <si>
    <t>Media Relations Coordinator</t>
  </si>
  <si>
    <t>2003</t>
  </si>
  <si>
    <t>2002</t>
  </si>
  <si>
    <t>5045</t>
  </si>
  <si>
    <t>Motor Equipment Operator I</t>
  </si>
  <si>
    <t>5047</t>
  </si>
  <si>
    <t>Motor Equipment Operator II</t>
  </si>
  <si>
    <t>5049</t>
  </si>
  <si>
    <t>Motor Equipment Operator III</t>
  </si>
  <si>
    <t>2202</t>
  </si>
  <si>
    <t>Natural Resource Maintenance Supervisor</t>
  </si>
  <si>
    <t>2203</t>
  </si>
  <si>
    <t>Nature Assistant</t>
  </si>
  <si>
    <t>2206</t>
  </si>
  <si>
    <t>Nature Center Education Supervisor</t>
  </si>
  <si>
    <t>2204</t>
  </si>
  <si>
    <t>Nature Operations Supervisor</t>
  </si>
  <si>
    <t>2322</t>
  </si>
  <si>
    <t>Neighborhood Planning Coordinator</t>
  </si>
  <si>
    <t>1304</t>
  </si>
  <si>
    <t>Nurse Practitioner</t>
  </si>
  <si>
    <t>1305</t>
  </si>
  <si>
    <t>Occupational Health Nurse</t>
  </si>
  <si>
    <t>1301</t>
  </si>
  <si>
    <t>5061</t>
  </si>
  <si>
    <t>Operations Division Manager</t>
  </si>
  <si>
    <t>5063</t>
  </si>
  <si>
    <t>Operations Supervisor</t>
  </si>
  <si>
    <t>5053</t>
  </si>
  <si>
    <t>Painter</t>
  </si>
  <si>
    <t>7507</t>
  </si>
  <si>
    <t>Paralegal</t>
  </si>
  <si>
    <t>5055</t>
  </si>
  <si>
    <t>Park Operations Manager</t>
  </si>
  <si>
    <t>8014</t>
  </si>
  <si>
    <t>Park Ranger</t>
  </si>
  <si>
    <t>9751</t>
  </si>
  <si>
    <t>Parking Enforcement Officer</t>
  </si>
  <si>
    <t>9755</t>
  </si>
  <si>
    <t>Parking Enforcement Officer Lead</t>
  </si>
  <si>
    <t>5078</t>
  </si>
  <si>
    <t>5079</t>
  </si>
  <si>
    <t>5080</t>
  </si>
  <si>
    <t>5081</t>
  </si>
  <si>
    <t>3211</t>
  </si>
  <si>
    <t>Parts Specialist for RTS</t>
  </si>
  <si>
    <t>3024</t>
  </si>
  <si>
    <t>1244</t>
  </si>
  <si>
    <t>2411</t>
  </si>
  <si>
    <t>Permit Expeditor I</t>
  </si>
  <si>
    <t>2413</t>
  </si>
  <si>
    <t>Permit Expeditor II</t>
  </si>
  <si>
    <t>2415</t>
  </si>
  <si>
    <t>Permit Expeditor III</t>
  </si>
  <si>
    <t>2315</t>
  </si>
  <si>
    <t>Planner I</t>
  </si>
  <si>
    <t>2317</t>
  </si>
  <si>
    <t>Planner II</t>
  </si>
  <si>
    <t>2403</t>
  </si>
  <si>
    <t>Planner III</t>
  </si>
  <si>
    <t>2404</t>
  </si>
  <si>
    <t>Planner IV</t>
  </si>
  <si>
    <t>2321</t>
  </si>
  <si>
    <t>Planning Manager</t>
  </si>
  <si>
    <t>1064</t>
  </si>
  <si>
    <t>2329</t>
  </si>
  <si>
    <t>Plans Examiner I</t>
  </si>
  <si>
    <t>2331</t>
  </si>
  <si>
    <t>Plans Examiner II</t>
  </si>
  <si>
    <t>2333</t>
  </si>
  <si>
    <t>Plans Examiner III</t>
  </si>
  <si>
    <t>7363</t>
  </si>
  <si>
    <t>Police Background Investigator</t>
  </si>
  <si>
    <t>7309</t>
  </si>
  <si>
    <t>Police Captain</t>
  </si>
  <si>
    <t>P19</t>
  </si>
  <si>
    <t>1053</t>
  </si>
  <si>
    <t>Police Chief</t>
  </si>
  <si>
    <t>P23</t>
  </si>
  <si>
    <t>P20</t>
  </si>
  <si>
    <t>7311</t>
  </si>
  <si>
    <t>Police Civilian Accreditation Program Manager</t>
  </si>
  <si>
    <t>7313</t>
  </si>
  <si>
    <t>Police Corporal</t>
  </si>
  <si>
    <t>P15</t>
  </si>
  <si>
    <t>7315</t>
  </si>
  <si>
    <t>Police Crime Analyst</t>
  </si>
  <si>
    <t>7316</t>
  </si>
  <si>
    <t>7317</t>
  </si>
  <si>
    <t>Police Lieutenant</t>
  </si>
  <si>
    <t>P5</t>
  </si>
  <si>
    <t>7321</t>
  </si>
  <si>
    <t>P14</t>
  </si>
  <si>
    <t>7323</t>
  </si>
  <si>
    <t>P12</t>
  </si>
  <si>
    <t>1212</t>
  </si>
  <si>
    <t>7329</t>
  </si>
  <si>
    <t>7330</t>
  </si>
  <si>
    <t>7327</t>
  </si>
  <si>
    <t>Police Property Specialist</t>
  </si>
  <si>
    <t>7379</t>
  </si>
  <si>
    <t>Police Public Information Officer</t>
  </si>
  <si>
    <t>1121</t>
  </si>
  <si>
    <t>Police Records Shift Supervisor</t>
  </si>
  <si>
    <t>1119</t>
  </si>
  <si>
    <t>Police Records Supervisor</t>
  </si>
  <si>
    <t>1123</t>
  </si>
  <si>
    <t>Police Records Technician</t>
  </si>
  <si>
    <t>7331</t>
  </si>
  <si>
    <t>Police Sergeant</t>
  </si>
  <si>
    <t>P16</t>
  </si>
  <si>
    <t>7335</t>
  </si>
  <si>
    <t>7337</t>
  </si>
  <si>
    <t>7339</t>
  </si>
  <si>
    <t>8030</t>
  </si>
  <si>
    <t>PRCA Supervisor</t>
  </si>
  <si>
    <t>6069</t>
  </si>
  <si>
    <t>Principal Engineer</t>
  </si>
  <si>
    <t>3111</t>
  </si>
  <si>
    <t>3121</t>
  </si>
  <si>
    <t>Procurement Specialist I</t>
  </si>
  <si>
    <t>3123</t>
  </si>
  <si>
    <t>Procurement Specialist II</t>
  </si>
  <si>
    <t>3125</t>
  </si>
  <si>
    <t>Procurement Specialist III</t>
  </si>
  <si>
    <t>3071</t>
  </si>
  <si>
    <t>Program Assistant</t>
  </si>
  <si>
    <t>2210</t>
  </si>
  <si>
    <t>2207</t>
  </si>
  <si>
    <t>Program Coordinator</t>
  </si>
  <si>
    <t>2215</t>
  </si>
  <si>
    <t>Project Manager for Wild Spaces Public Places</t>
  </si>
  <si>
    <t>8009</t>
  </si>
  <si>
    <t>Recreation Aide I</t>
  </si>
  <si>
    <t>8011</t>
  </si>
  <si>
    <t>Recreation Aide II</t>
  </si>
  <si>
    <t>8019</t>
  </si>
  <si>
    <t>Recreation Assistant</t>
  </si>
  <si>
    <t>8012</t>
  </si>
  <si>
    <t>Recreation Leader</t>
  </si>
  <si>
    <t>8013</t>
  </si>
  <si>
    <t>Recreation Manager</t>
  </si>
  <si>
    <t>8015</t>
  </si>
  <si>
    <t>Recreation Supervisor</t>
  </si>
  <si>
    <t>3228</t>
  </si>
  <si>
    <t>Recycling Program Coordinator</t>
  </si>
  <si>
    <t>9007</t>
  </si>
  <si>
    <t>Rehabilitation Specialist I</t>
  </si>
  <si>
    <t>9009</t>
  </si>
  <si>
    <t>Rehabilitation Specialist II</t>
  </si>
  <si>
    <t>3226</t>
  </si>
  <si>
    <t>Resource Recovery Program Coordinator</t>
  </si>
  <si>
    <t>1309</t>
  </si>
  <si>
    <t>Safety Specialist</t>
  </si>
  <si>
    <t>7341</t>
  </si>
  <si>
    <t>School Crossing Guard</t>
  </si>
  <si>
    <t>5033</t>
  </si>
  <si>
    <t>1036</t>
  </si>
  <si>
    <t>2115</t>
  </si>
  <si>
    <t>Solid Waste Collection Inspector</t>
  </si>
  <si>
    <t>2118</t>
  </si>
  <si>
    <t>Solid Waste Field Operations Supervisor</t>
  </si>
  <si>
    <t>Solid Waste Manager</t>
  </si>
  <si>
    <t>8109</t>
  </si>
  <si>
    <t>1145</t>
  </si>
  <si>
    <t>Staff Assistant</t>
  </si>
  <si>
    <t>1147</t>
  </si>
  <si>
    <t>Staff Specialist</t>
  </si>
  <si>
    <t>1148</t>
  </si>
  <si>
    <t>Staff Specialist for RTS</t>
  </si>
  <si>
    <t>3215</t>
  </si>
  <si>
    <t>Storekeeper I</t>
  </si>
  <si>
    <t>3217</t>
  </si>
  <si>
    <t>Storekeeper II</t>
  </si>
  <si>
    <t>2005</t>
  </si>
  <si>
    <t>2405</t>
  </si>
  <si>
    <t>Strategic Customer Experience Manager</t>
  </si>
  <si>
    <t>5036</t>
  </si>
  <si>
    <t>Street Sweeper Operator</t>
  </si>
  <si>
    <t>6071</t>
  </si>
  <si>
    <t>3224</t>
  </si>
  <si>
    <t>6045</t>
  </si>
  <si>
    <t>Survey Technician I</t>
  </si>
  <si>
    <t>6047</t>
  </si>
  <si>
    <t>Survey Technician II</t>
  </si>
  <si>
    <t>6049</t>
  </si>
  <si>
    <t>Surveyor</t>
  </si>
  <si>
    <t>2009</t>
  </si>
  <si>
    <t>1224</t>
  </si>
  <si>
    <t>Talent Acquisition Representative</t>
  </si>
  <si>
    <t>1232</t>
  </si>
  <si>
    <t>Talent Acquisition Specialist</t>
  </si>
  <si>
    <t>2546</t>
  </si>
  <si>
    <t>Technical Support Specialist I</t>
  </si>
  <si>
    <t>2548</t>
  </si>
  <si>
    <t>Technical Support Specialist II</t>
  </si>
  <si>
    <t>2550</t>
  </si>
  <si>
    <t>Technical Support Specialist III</t>
  </si>
  <si>
    <t>2552</t>
  </si>
  <si>
    <t>4068</t>
  </si>
  <si>
    <t>Technical Systems Analyst I</t>
  </si>
  <si>
    <t>4070</t>
  </si>
  <si>
    <t>Technical Systems Analyst II</t>
  </si>
  <si>
    <t>4072</t>
  </si>
  <si>
    <t>4074</t>
  </si>
  <si>
    <t>Technical Systems Coordinator</t>
  </si>
  <si>
    <t>7205</t>
  </si>
  <si>
    <t>TelServ Operator</t>
  </si>
  <si>
    <t>9732</t>
  </si>
  <si>
    <t>Traffic Management System Specialist I</t>
  </si>
  <si>
    <t>9735</t>
  </si>
  <si>
    <t>Traffic Management System Specialist II</t>
  </si>
  <si>
    <t>1063</t>
  </si>
  <si>
    <t>Traffic Operations Manager</t>
  </si>
  <si>
    <t>9715</t>
  </si>
  <si>
    <t>Traffic Signal Technician I</t>
  </si>
  <si>
    <t>9717</t>
  </si>
  <si>
    <t>Traffic Signal Technician II</t>
  </si>
  <si>
    <t>9718</t>
  </si>
  <si>
    <t>Traffic Signal Technician III</t>
  </si>
  <si>
    <t>9723</t>
  </si>
  <si>
    <t>Traffic Signal Technician Lead</t>
  </si>
  <si>
    <t>9525</t>
  </si>
  <si>
    <t>Transit Asset Management Analyst</t>
  </si>
  <si>
    <t>9523</t>
  </si>
  <si>
    <t>Transit Community Services Specialist</t>
  </si>
  <si>
    <t>9521</t>
  </si>
  <si>
    <t>5018</t>
  </si>
  <si>
    <t>Transit Facilities Supervisor</t>
  </si>
  <si>
    <t>9513</t>
  </si>
  <si>
    <t>Transit Fleet Supervisor</t>
  </si>
  <si>
    <t>9530</t>
  </si>
  <si>
    <t>Transit Grants Program Specialist</t>
  </si>
  <si>
    <t>9506</t>
  </si>
  <si>
    <t>9508</t>
  </si>
  <si>
    <t>Transit Operations Manager</t>
  </si>
  <si>
    <t>9511</t>
  </si>
  <si>
    <t>Transit Operations Supervisor</t>
  </si>
  <si>
    <t>9501</t>
  </si>
  <si>
    <t>Transit Operator</t>
  </si>
  <si>
    <t>6ATU</t>
  </si>
  <si>
    <t>9507</t>
  </si>
  <si>
    <t>Transit Operator Trainee</t>
  </si>
  <si>
    <t>5ATU</t>
  </si>
  <si>
    <t>9510</t>
  </si>
  <si>
    <t>Transit Planner</t>
  </si>
  <si>
    <t>9518</t>
  </si>
  <si>
    <t>9516</t>
  </si>
  <si>
    <t>Transit Planning Manager</t>
  </si>
  <si>
    <t>9519</t>
  </si>
  <si>
    <t>9517</t>
  </si>
  <si>
    <t>Transit Scheduler</t>
  </si>
  <si>
    <t>9514</t>
  </si>
  <si>
    <t>Transit Training Specialist</t>
  </si>
  <si>
    <t>9520</t>
  </si>
  <si>
    <t>Transit Training Technician</t>
  </si>
  <si>
    <t>9623</t>
  </si>
  <si>
    <t>Transit Vehicle Collision Repair Technician</t>
  </si>
  <si>
    <t>5071</t>
  </si>
  <si>
    <t>Tree Surgeon I</t>
  </si>
  <si>
    <t>5073</t>
  </si>
  <si>
    <t>Tree Surgeon II</t>
  </si>
  <si>
    <t>5075</t>
  </si>
  <si>
    <t>Tree Surgeon III</t>
  </si>
  <si>
    <t>6142</t>
  </si>
  <si>
    <t>Urban Forestry Inspector</t>
  </si>
  <si>
    <t>9627</t>
  </si>
  <si>
    <t>Vehicle Service Attendant for RTS</t>
  </si>
  <si>
    <t>7340</t>
  </si>
  <si>
    <t>Violence Interrupter</t>
  </si>
  <si>
    <t>1319</t>
  </si>
  <si>
    <t>Wellness Assistant</t>
  </si>
  <si>
    <t>1321</t>
  </si>
  <si>
    <t>Wellness Coordinator</t>
  </si>
  <si>
    <t>1307</t>
  </si>
  <si>
    <t>8020</t>
  </si>
  <si>
    <t>Youth Services Manager</t>
  </si>
  <si>
    <t>2114</t>
  </si>
  <si>
    <t>Zero Waste Specialist</t>
  </si>
  <si>
    <t>Exempt/ Non-Exempt</t>
  </si>
  <si>
    <t>HQ1 Min</t>
  </si>
  <si>
    <t>HQ1 Max</t>
  </si>
  <si>
    <t>HQ2 Min</t>
  </si>
  <si>
    <t>HQ2 Max2</t>
  </si>
  <si>
    <t>HQ3 Min</t>
  </si>
  <si>
    <t>HQ3 Max</t>
  </si>
  <si>
    <t>HQ4 Min</t>
  </si>
  <si>
    <t>HQ4 Max</t>
  </si>
  <si>
    <t>AQ1 Min</t>
  </si>
  <si>
    <t>AQ1 Max</t>
  </si>
  <si>
    <t>AQ2 Min</t>
  </si>
  <si>
    <t>AQ2 Max</t>
  </si>
  <si>
    <t>AQ3 Min</t>
  </si>
  <si>
    <t>AQ3 Max</t>
  </si>
  <si>
    <t>AQ4 Min</t>
  </si>
  <si>
    <t>AQ4 Max</t>
  </si>
  <si>
    <t>Max (H)</t>
  </si>
  <si>
    <t>Step Amount (H)</t>
  </si>
  <si>
    <t>Step Amount (A)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</si>
  <si>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</si>
  <si>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</si>
  <si>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</si>
  <si>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</si>
  <si>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</si>
  <si>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</si>
  <si>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</si>
  <si>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</si>
  <si>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Step 9</t>
  </si>
  <si>
    <t>Step 10</t>
  </si>
  <si>
    <t>Step 11</t>
  </si>
  <si>
    <t>Step 12</t>
  </si>
  <si>
    <t>Step 13</t>
  </si>
  <si>
    <t>Step 14</t>
  </si>
  <si>
    <t>Start</t>
  </si>
  <si>
    <t>9601</t>
  </si>
  <si>
    <t>Fleet Maintenance Manager</t>
  </si>
  <si>
    <t>Step 15</t>
  </si>
  <si>
    <t>Transit Customer Service Supervisor</t>
  </si>
  <si>
    <t>1322</t>
  </si>
  <si>
    <t>Safety Specialist, Sr.</t>
  </si>
  <si>
    <t>7039</t>
  </si>
  <si>
    <t>7040</t>
  </si>
  <si>
    <t>Community Resource Paramedicine Responder I</t>
  </si>
  <si>
    <t>Community Resource Paramedicine Responder II</t>
  </si>
  <si>
    <t>9013</t>
  </si>
  <si>
    <t>1246</t>
  </si>
  <si>
    <t>Talent Strategy Manager</t>
  </si>
  <si>
    <t>1101</t>
  </si>
  <si>
    <t>Special Advisor to the City Manager</t>
  </si>
  <si>
    <t>2988</t>
  </si>
  <si>
    <t>2989</t>
  </si>
  <si>
    <t>2990</t>
  </si>
  <si>
    <t>2991</t>
  </si>
  <si>
    <t>2993</t>
  </si>
  <si>
    <t>2994</t>
  </si>
  <si>
    <t>1213</t>
  </si>
  <si>
    <t>Compensation Specialist</t>
  </si>
  <si>
    <t>3501</t>
  </si>
  <si>
    <t>Gun Violence Intervention Program Manager</t>
  </si>
  <si>
    <t>2120</t>
  </si>
  <si>
    <t>3110</t>
  </si>
  <si>
    <t>Contract Specialist</t>
  </si>
  <si>
    <t>Accounts Payable Specialist I</t>
  </si>
  <si>
    <t>Accounts Payable Specialist II</t>
  </si>
  <si>
    <t>2985</t>
  </si>
  <si>
    <t>2986</t>
  </si>
  <si>
    <t>2987</t>
  </si>
  <si>
    <t>Grounds Technician I</t>
  </si>
  <si>
    <t>Grounds Technician II</t>
  </si>
  <si>
    <t>Grounds Technician III</t>
  </si>
  <si>
    <t>Grounds Technician IV</t>
  </si>
  <si>
    <t>Grounds Technician Senior II</t>
  </si>
  <si>
    <t>Grounds Technician Senior I</t>
  </si>
  <si>
    <t>1074</t>
  </si>
  <si>
    <t>Assistant Director of Communications</t>
  </si>
  <si>
    <t>9740</t>
  </si>
  <si>
    <t>Parking Maintenance Technician</t>
  </si>
  <si>
    <t>Police Major</t>
  </si>
  <si>
    <t>5204</t>
  </si>
  <si>
    <t>1150</t>
  </si>
  <si>
    <t>Assistant Director of Transportation - Fleet Operations</t>
  </si>
  <si>
    <t>Chief Resiliency Officer</t>
  </si>
  <si>
    <t>7023</t>
  </si>
  <si>
    <t>7021</t>
  </si>
  <si>
    <t>7005</t>
  </si>
  <si>
    <t>Fire Inspector</t>
  </si>
  <si>
    <t xml:space="preserve">Fire Lieutenant </t>
  </si>
  <si>
    <t xml:space="preserve">Fire Investigative Services Officer </t>
  </si>
  <si>
    <t xml:space="preserve">Fire Training Captain </t>
  </si>
  <si>
    <t xml:space="preserve">Fire Training Captain Hazmat </t>
  </si>
  <si>
    <t xml:space="preserve">Fire District Chief </t>
  </si>
  <si>
    <t>7027</t>
  </si>
  <si>
    <t>7009</t>
  </si>
  <si>
    <t>7007</t>
  </si>
  <si>
    <t>7017</t>
  </si>
  <si>
    <t>7018</t>
  </si>
  <si>
    <t xml:space="preserve">7003 </t>
  </si>
  <si>
    <t xml:space="preserve">Fire Inspector </t>
  </si>
  <si>
    <t>Supply Chain Specialist I</t>
  </si>
  <si>
    <t>5057</t>
  </si>
  <si>
    <t>Park Operations Supervisor</t>
  </si>
  <si>
    <t>7312</t>
  </si>
  <si>
    <t>Body Worn Camera Administrator</t>
  </si>
  <si>
    <t>1401</t>
  </si>
  <si>
    <t>City Clerk Executive Assistant</t>
  </si>
  <si>
    <t>1402</t>
  </si>
  <si>
    <t>4133</t>
  </si>
  <si>
    <t xml:space="preserve">Director of Community Health Initiatives </t>
  </si>
  <si>
    <t>Equal Opportunity Executive Coordinator</t>
  </si>
  <si>
    <t>8110</t>
  </si>
  <si>
    <t>Finance Grants Program Specialist</t>
  </si>
  <si>
    <t>3301</t>
  </si>
  <si>
    <t>3302</t>
  </si>
  <si>
    <t>Budget Analyst</t>
  </si>
  <si>
    <t>9012</t>
  </si>
  <si>
    <t>7310</t>
  </si>
  <si>
    <t>Juvenile Delinquency Citation Program Coordinator</t>
  </si>
  <si>
    <t>ICAC Police Crime Analyst</t>
  </si>
  <si>
    <t>7314</t>
  </si>
  <si>
    <t>7318</t>
  </si>
  <si>
    <t>Logistics Division Manager</t>
  </si>
  <si>
    <t>Police Personnel Coordinator</t>
  </si>
  <si>
    <t>7032</t>
  </si>
  <si>
    <t>Financial Services Coordinator -  Fire Rescue</t>
  </si>
  <si>
    <t>Police Field Service Technician II</t>
  </si>
  <si>
    <t>Police Field Service Technician I</t>
  </si>
  <si>
    <t>Police Field Service Technician III</t>
  </si>
  <si>
    <t>1102</t>
  </si>
  <si>
    <t>Special Project Administrator</t>
  </si>
  <si>
    <t>2134</t>
  </si>
  <si>
    <t>1015</t>
  </si>
  <si>
    <t>City Attorney</t>
  </si>
  <si>
    <t>1016</t>
  </si>
  <si>
    <t>4202</t>
  </si>
  <si>
    <t>4203</t>
  </si>
  <si>
    <t>Information Security Officer</t>
  </si>
  <si>
    <t>4204</t>
  </si>
  <si>
    <t>Technology Infrastructure Manager</t>
  </si>
  <si>
    <t>4205</t>
  </si>
  <si>
    <t>Technology Service Desk Manager</t>
  </si>
  <si>
    <t>Assistant Technology Director</t>
  </si>
  <si>
    <t xml:space="preserve">Technology Project Manager, Sr. </t>
  </si>
  <si>
    <t>4206</t>
  </si>
  <si>
    <t>9500</t>
  </si>
  <si>
    <t>Paratransit Operator for RTS</t>
  </si>
  <si>
    <t>5038</t>
  </si>
  <si>
    <t>Transit Facilities Maintenance II</t>
  </si>
  <si>
    <t>Transit Facilities Maintenance I</t>
  </si>
  <si>
    <t>Transit Facilities Maintenance III</t>
  </si>
  <si>
    <t>Pay Grade</t>
  </si>
  <si>
    <t>Administrative Facilities Manager</t>
  </si>
  <si>
    <t xml:space="preserve">Grade </t>
  </si>
  <si>
    <t>Special Projects Administrator</t>
  </si>
  <si>
    <t>Director of Community Health Initiatives</t>
  </si>
  <si>
    <t>Supply Chain Specialist</t>
  </si>
  <si>
    <t xml:space="preserve">Information Security Officer </t>
  </si>
  <si>
    <t xml:space="preserve">Technology Infrastructure Manager </t>
  </si>
  <si>
    <t xml:space="preserve">Technology Service Desk Manager </t>
  </si>
  <si>
    <t>Financial Service Coordinator - Fire Rescue</t>
  </si>
  <si>
    <t>Golf Course Attendant (Tipped employees receive $10/hr)</t>
  </si>
  <si>
    <t>Police Officer, Certified</t>
  </si>
  <si>
    <t>3065</t>
  </si>
  <si>
    <t>Economic Mobility Program Manager</t>
  </si>
  <si>
    <t>Police Officer, Non-Certified</t>
  </si>
  <si>
    <t>4207</t>
  </si>
  <si>
    <t xml:space="preserve">Security Engineer </t>
  </si>
  <si>
    <t>Security Engineer</t>
  </si>
  <si>
    <t>1051</t>
  </si>
  <si>
    <t xml:space="preserve">Human Resources Manager </t>
  </si>
  <si>
    <t>Human Resources Manager</t>
  </si>
  <si>
    <t>4208</t>
  </si>
  <si>
    <t>Network Engineer</t>
  </si>
  <si>
    <t>Vision Zero Coordinator</t>
  </si>
  <si>
    <t>9509</t>
  </si>
  <si>
    <t>Systems Engineer</t>
  </si>
  <si>
    <t>4209</t>
  </si>
  <si>
    <t xml:space="preserve">Fire Protection Technician </t>
  </si>
  <si>
    <t>7012</t>
  </si>
  <si>
    <t xml:space="preserve">Fire Protection Specialist </t>
  </si>
  <si>
    <t>Fire Protection Technician</t>
  </si>
  <si>
    <t>1231</t>
  </si>
  <si>
    <t>8024</t>
  </si>
  <si>
    <t xml:space="preserve">Administrative Facilities Manager </t>
  </si>
  <si>
    <t xml:space="preserve">Logistics Division Manager </t>
  </si>
  <si>
    <t>Description</t>
  </si>
  <si>
    <t>Hourly</t>
  </si>
  <si>
    <t>Salary</t>
  </si>
  <si>
    <t>C</t>
  </si>
  <si>
    <t>Communications Workers of America (CWA)</t>
  </si>
  <si>
    <t>CT</t>
  </si>
  <si>
    <t>CWA – Technical</t>
  </si>
  <si>
    <t>EIO</t>
  </si>
  <si>
    <t>Engineering, IT, Other</t>
  </si>
  <si>
    <t>F</t>
  </si>
  <si>
    <t>Fire</t>
  </si>
  <si>
    <t>P</t>
  </si>
  <si>
    <t>Police</t>
  </si>
  <si>
    <t>PTTP</t>
  </si>
  <si>
    <t>Progression Through Training Program</t>
  </si>
  <si>
    <t>Abbreviation</t>
  </si>
  <si>
    <t>Full Union Name</t>
  </si>
  <si>
    <t>Amalgamated Transit Union</t>
  </si>
  <si>
    <t>Communications Workers of America – Non-Supervisory</t>
  </si>
  <si>
    <t>Communications Workers of America – Supervisory</t>
  </si>
  <si>
    <t>Fraternal Order of Police</t>
  </si>
  <si>
    <t>International Association of Fire Fighters</t>
  </si>
  <si>
    <t>IAFF DC</t>
  </si>
  <si>
    <t>International Association of Fire Fighters – District Chiefs</t>
  </si>
  <si>
    <t>Police Benevolent Association – North Central Florida</t>
  </si>
  <si>
    <t>MAPs</t>
  </si>
  <si>
    <t>Managers, Administrators, and Professionals (Non-Union Represented)</t>
  </si>
  <si>
    <t>Definition</t>
  </si>
  <si>
    <t>Exempt</t>
  </si>
  <si>
    <t>Non-Exempt</t>
  </si>
  <si>
    <t>Hourly employee; eligible for overtime. Weekly hours must be entered by employee in Workday.</t>
  </si>
  <si>
    <t>Salaried employee; not eligible for overtime. Weekly hours automatically calculated in Workday.</t>
  </si>
  <si>
    <t>Status Type</t>
  </si>
  <si>
    <t>FLSA STATUS (EXEMPT VS. NON-EXEMPT)</t>
  </si>
  <si>
    <t>UNION DESIGNATIONS</t>
  </si>
  <si>
    <t>S</t>
  </si>
  <si>
    <t>H</t>
  </si>
  <si>
    <t>PAY GRADE CODES</t>
  </si>
  <si>
    <t>Pay Plan Legend</t>
  </si>
  <si>
    <t xml:space="preserve">Youth Services Compliance Specialist </t>
  </si>
  <si>
    <t>Youth Services Compliance Specailist</t>
  </si>
  <si>
    <t>4210</t>
  </si>
  <si>
    <t>4211</t>
  </si>
  <si>
    <t>4212</t>
  </si>
  <si>
    <t>4213</t>
  </si>
  <si>
    <t>Service Desk Specialist I</t>
  </si>
  <si>
    <t>Service Desk Specialist II</t>
  </si>
  <si>
    <t xml:space="preserve">Service Desk Analyst </t>
  </si>
  <si>
    <t xml:space="preserve">Service Desk Analyst, Sr. </t>
  </si>
  <si>
    <t>1216</t>
  </si>
  <si>
    <t>Program Manager - Performance</t>
  </si>
  <si>
    <t>9724</t>
  </si>
  <si>
    <t>Traffic Signal Supervisor</t>
  </si>
  <si>
    <t xml:space="preserve">Traffic Signal Supervisor </t>
  </si>
  <si>
    <t>8006</t>
  </si>
  <si>
    <t>Golf Cart Attendant</t>
  </si>
  <si>
    <t>Golf Course Attendant (Tipped employees receive $12/hr.)</t>
  </si>
  <si>
    <t>0000</t>
  </si>
  <si>
    <t>GRU Pension Fund (GRU ONLY)</t>
  </si>
  <si>
    <t xml:space="preserve">Analyst </t>
  </si>
  <si>
    <t xml:space="preserve">Customer Service Support Specialist II </t>
  </si>
  <si>
    <t>Payroll Specialist II</t>
  </si>
  <si>
    <t>1223</t>
  </si>
  <si>
    <t>2997</t>
  </si>
  <si>
    <t>Assistant Payroll Supervisor</t>
  </si>
  <si>
    <t>9736</t>
  </si>
  <si>
    <t>1017</t>
  </si>
  <si>
    <t>City Auditor</t>
  </si>
  <si>
    <t>1023</t>
  </si>
  <si>
    <t xml:space="preserve">City Clerk  </t>
  </si>
  <si>
    <t>1035</t>
  </si>
  <si>
    <t>1019</t>
  </si>
  <si>
    <t>City Manager</t>
  </si>
  <si>
    <t>26</t>
  </si>
  <si>
    <t xml:space="preserve">Building Attendant </t>
  </si>
  <si>
    <t>Park Assistant</t>
  </si>
  <si>
    <t>IT Technical Manager</t>
  </si>
  <si>
    <t>4036</t>
  </si>
  <si>
    <t>9737</t>
  </si>
  <si>
    <t>9738</t>
  </si>
  <si>
    <t xml:space="preserve">Benefits Manager </t>
  </si>
  <si>
    <t>Benefits Coordinator</t>
  </si>
  <si>
    <t>1303</t>
  </si>
  <si>
    <t>1323</t>
  </si>
  <si>
    <t>Director of Communications &amp; Marketing</t>
  </si>
  <si>
    <t xml:space="preserve">Director of the Office of Management &amp; Budget </t>
  </si>
  <si>
    <t xml:space="preserve">Job Profile to be used by Risk only for GRU Pension Purposes. </t>
  </si>
  <si>
    <t>Employee Relations Specialist, Sr.</t>
  </si>
  <si>
    <t xml:space="preserve">Director of Equal Oppurtunity </t>
  </si>
  <si>
    <t>Executive Assistant, Sr.</t>
  </si>
  <si>
    <t>Director of Gainesville Community Redevelopment Agency</t>
  </si>
  <si>
    <t xml:space="preserve">Director of Government Affairs &amp; Community Relations </t>
  </si>
  <si>
    <t xml:space="preserve">Director of Housing &amp; Community Development </t>
  </si>
  <si>
    <t>Director of Transportation</t>
  </si>
  <si>
    <t>Director of Parks, Recreation &amp; Cultural Affairs</t>
  </si>
  <si>
    <t>AC &amp; Heating Mechanic</t>
  </si>
  <si>
    <t xml:space="preserve">Account Clerk, Sr. </t>
  </si>
  <si>
    <t>Account Clerk, Sr.</t>
  </si>
  <si>
    <t>Account Clerk, Sr. for RTS</t>
  </si>
  <si>
    <t xml:space="preserve">Accountant, Sr. </t>
  </si>
  <si>
    <t xml:space="preserve">Accounts Payable Specialist, Sr. </t>
  </si>
  <si>
    <t>Analyst, Sr.</t>
  </si>
  <si>
    <t xml:space="preserve">Aquatics Ambassador, Sr. </t>
  </si>
  <si>
    <t>Assistant City Attorney, Sr.</t>
  </si>
  <si>
    <t>Assistant City Attorney, Sr</t>
  </si>
  <si>
    <t>Assistant Director of Parks, Recreation &amp; Cultural Affairs</t>
  </si>
  <si>
    <t>Broadcast Digital Media Producer, Sr.</t>
  </si>
  <si>
    <t>Budget Analyst, Sr.</t>
  </si>
  <si>
    <t>Business Systems Analyst, Sr.</t>
  </si>
  <si>
    <t>Classification &amp; Compensation Representative</t>
  </si>
  <si>
    <t>Community Reinvestment Area Manager</t>
  </si>
  <si>
    <t>Community Reinvestment Area Project Manager I</t>
  </si>
  <si>
    <t>Community Reinvestment Area Project Manager II</t>
  </si>
  <si>
    <t>Community Reinvestment Area Project Manager III</t>
  </si>
  <si>
    <t>Community Reinvestment Area Project Manager IV</t>
  </si>
  <si>
    <t>WSPP Construction Project Coordinator</t>
  </si>
  <si>
    <t xml:space="preserve">Fire Driver/Operator </t>
  </si>
  <si>
    <t xml:space="preserve">Firefighter, Certified </t>
  </si>
  <si>
    <t xml:space="preserve">Firefighter, Non-Certified </t>
  </si>
  <si>
    <t>Director of Wild Spaces Public Places</t>
  </si>
  <si>
    <t xml:space="preserve">Director of Wild Spaces Public Places </t>
  </si>
  <si>
    <t>Workers' Compensation &amp; Loss Control Manager</t>
  </si>
  <si>
    <t>WSPP Construction Inspector &amp; Operations Coordinator</t>
  </si>
  <si>
    <t xml:space="preserve">WSPP Construction Inspector &amp; Operations Coordinator </t>
  </si>
  <si>
    <t>Housing &amp; Community Development Manager</t>
  </si>
  <si>
    <t>Housing &amp; Community Development Supervisor</t>
  </si>
  <si>
    <t>Housing Compliance Specialist &amp; Advocate</t>
  </si>
  <si>
    <t>Human Resources Business Partner &amp; Analytics Specialist</t>
  </si>
  <si>
    <t>Injury Care &amp; Prevention Specialist</t>
  </si>
  <si>
    <t>ITS, CV &amp; AV Cyber Security Specialist</t>
  </si>
  <si>
    <t>ITS, CV &amp; AV Program Manager</t>
  </si>
  <si>
    <t>ITS, CV &amp; AV Technician Lead</t>
  </si>
  <si>
    <t xml:space="preserve">Legal Assistant, Sr. </t>
  </si>
  <si>
    <t>Learning &amp; Organizational Development Representative</t>
  </si>
  <si>
    <t>Learning &amp; Organizational Development Specialist</t>
  </si>
  <si>
    <t>Latent Print Examiner, Sr</t>
  </si>
  <si>
    <t>Latent Print Examiner, Sr.</t>
  </si>
  <si>
    <t>1208</t>
  </si>
  <si>
    <t xml:space="preserve">Learning &amp; Organizational Development Manager </t>
  </si>
  <si>
    <t>Learning &amp; Organizational Development Manager</t>
  </si>
  <si>
    <t>Occupational Health Nurse, Sr.</t>
  </si>
  <si>
    <t>Ombudsman for Development &amp; Permitting</t>
  </si>
  <si>
    <t xml:space="preserve">Operations &amp; Records Manager </t>
  </si>
  <si>
    <t>Employee &amp; Labor Relations &amp; Compliance Representative</t>
  </si>
  <si>
    <t>Engineer &amp; Utility Designer I</t>
  </si>
  <si>
    <t>Engineer &amp; Utility Designer II</t>
  </si>
  <si>
    <t>Engineer &amp; Utility Designer III</t>
  </si>
  <si>
    <t>Engineer &amp; Utility Designer IV</t>
  </si>
  <si>
    <t>Fire &amp; Life Safety Educator</t>
  </si>
  <si>
    <t xml:space="preserve">GIS &amp; Operational Systems Coordinator </t>
  </si>
  <si>
    <t>GIS &amp; Operational Systems Specialist I</t>
  </si>
  <si>
    <t>GIS &amp; Operational Systems Specialist II</t>
  </si>
  <si>
    <t>GIS &amp; Operational Systems Supervisor</t>
  </si>
  <si>
    <t>GIS &amp; Operational Systems Technician</t>
  </si>
  <si>
    <t>Grounds &amp; Events Worker</t>
  </si>
  <si>
    <t>L&amp; Rights Coordinator</t>
  </si>
  <si>
    <t>Marketing &amp; Communications Specialist</t>
  </si>
  <si>
    <t>Mosquito Control &amp; Stormwater Services Technician</t>
  </si>
  <si>
    <t>Mosquito Control &amp; Stormwater Services Technician Lead</t>
  </si>
  <si>
    <t>Operations Assistant &amp; Systems Analyst</t>
  </si>
  <si>
    <t>Payroll &amp; Payables Supervisor</t>
  </si>
  <si>
    <t>Performance &amp; Data Analyst</t>
  </si>
  <si>
    <t>Police Property &amp; Evidence Specialist</t>
  </si>
  <si>
    <t>Police Property &amp; Evidence Supervisor</t>
  </si>
  <si>
    <t>Program Coordinator for Parks, Recreation &amp; Cultural Affairs</t>
  </si>
  <si>
    <t>Purchasing &amp; Contracts Manager</t>
  </si>
  <si>
    <t>Revenue &amp; Receivables Specialist I</t>
  </si>
  <si>
    <t>Revenue &amp; Receivables Specialist II</t>
  </si>
  <si>
    <t>Revenue &amp; Receivables Supervisor</t>
  </si>
  <si>
    <t>Small Equipment Fabrication &amp; Maintenance Mechanic</t>
  </si>
  <si>
    <t>Special Events &amp; Assignments Coordinator</t>
  </si>
  <si>
    <t>Stormwater Services &amp; PTTP Coordinator</t>
  </si>
  <si>
    <t>Supervising Engineer &amp; Project Team Leader</t>
  </si>
  <si>
    <t>Transit Marketing &amp; Communications Specialist</t>
  </si>
  <si>
    <t>Transit Safety &amp; Security Officer</t>
  </si>
  <si>
    <t>Operations &amp; Records Manager</t>
  </si>
  <si>
    <t>Grounds Technician , Sr. I</t>
  </si>
  <si>
    <t>Grounds Technician , Sr. II</t>
  </si>
  <si>
    <t>Horticulturist , Sr.</t>
  </si>
  <si>
    <t>Intervention Specialist , Sr.</t>
  </si>
  <si>
    <t>Legal Assistant , Sr.</t>
  </si>
  <si>
    <t>Marketing &amp; Communications Specialist , Sr.</t>
  </si>
  <si>
    <t>Payroll &amp; Payables Specialist , Sr.</t>
  </si>
  <si>
    <t>Police Crime Analyst , Sr.</t>
  </si>
  <si>
    <t>Talent Acquisition Specialist, , Sr.</t>
  </si>
  <si>
    <t>Technical Support Specialist , Sr.</t>
  </si>
  <si>
    <t>Technical Systems Analyst , Sr.</t>
  </si>
  <si>
    <t>Transit Planner , Sr.</t>
  </si>
  <si>
    <t>Revenue &amp; Receivables Specialist, Sr.</t>
  </si>
  <si>
    <t>Marketing &amp; Communications Specialist, Sr.</t>
  </si>
  <si>
    <t>Payroll &amp; Payables Specialist, Sr.</t>
  </si>
  <si>
    <t xml:space="preserve">Transportation Planning &amp; Parking Manager </t>
  </si>
  <si>
    <t>Police Crime Analyst, Sr.</t>
  </si>
  <si>
    <t>Internal Auditor, Sr.</t>
  </si>
  <si>
    <t>Small Business Program Coordinator</t>
  </si>
  <si>
    <t xml:space="preserve">Internal Auditor, Sr.  </t>
  </si>
  <si>
    <t>Talent Acquisition Specialist, Sr.</t>
  </si>
  <si>
    <t>Technical Support Specialist, Sr.</t>
  </si>
  <si>
    <t>Technical Systems Analyst, Sr.</t>
  </si>
  <si>
    <t xml:space="preserve">Director of Technology </t>
  </si>
  <si>
    <t>Director of Technology</t>
  </si>
  <si>
    <t>Technology Project Manager, Sr.</t>
  </si>
  <si>
    <t>Transit Planner, Sr.</t>
  </si>
  <si>
    <t>Land Rights Coordinator</t>
  </si>
  <si>
    <t xml:space="preserve">Fire Driver-Operator </t>
  </si>
  <si>
    <t>``````````````</t>
  </si>
  <si>
    <t>Effective 10/12/2026</t>
  </si>
  <si>
    <t>CITY OF GAINESVILLE - FY27 PAY PLAN</t>
  </si>
  <si>
    <t>1st Quarter</t>
  </si>
  <si>
    <t>add ther</t>
  </si>
  <si>
    <t xml:space="preserve">Effective 10/12/2026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</si>
</sst>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rgb="FF000000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0"/>
      <name val="Arial"/>
      <family val="2"/>
    </font>
    <font>
      <sz val="12"/>
      <color theme="1"/>
      <name val="Arial Narrow"/>
      <family val="2"/>
    </font>
    <font>
      <b/>
      <sz val="15"/>
      <color theme="3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b/>
      <sz val="15"/>
      <name val="Calibri"/>
      <family val="2"/>
      <scheme val="minor"/>
    </font>
    <font>
      <b/>
      <sz val="12"/>
      <name val="Calibri"/>
      <family val="2"/>
    </font>
    <font>
      <b/>
      <sz val="11"/>
      <name val="Arial Narrow"/>
      <family val="2"/>
    </font>
    <font>
      <sz val="10"/>
      <color rgb="FF000000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D9E1F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0" fontId="1" fillId="0" borderId="0"/>
    <xf numFmtId="9" fontId="10" fillId="0" borderId="0" applyFont="0" applyFill="0" applyBorder="0" applyAlignment="0" applyProtection="0"/>
    <xf numFmtId="0" fontId="12" fillId="0" borderId="4" applyNumberFormat="0" applyFill="0" applyAlignment="0" applyProtection="0"/>
    <xf numFmtId="0" fontId="23" fillId="0" borderId="0"/>
    <xf numFmtId="44" fontId="23" fillId="0" borderId="0" applyFont="0" applyFill="0" applyBorder="0" applyAlignment="0" applyProtection="0"/>
    <xf numFmtId="0" fontId="23" fillId="0" borderId="0"/>
  </cellStyleXfs>
  <cellXfs count="101">
    <xf numFmtId="0" fontId="0" fillId="0" borderId="0" xfId="0"/>
    <xf numFmtId="44" fontId="3" fillId="0" borderId="0" xfId="1" applyFont="1" applyFill="1"/>
    <xf numFmtId="164" fontId="3" fillId="0" borderId="0" xfId="1" applyNumberFormat="1" applyFont="1" applyFill="1"/>
    <xf numFmtId="44" fontId="3" fillId="0" borderId="1" xfId="1" applyFont="1" applyBorder="1"/>
    <xf numFmtId="164" fontId="3" fillId="0" borderId="0" xfId="1" applyNumberFormat="1" applyFont="1" applyFill="1" applyAlignment="1">
      <alignment horizontal="center"/>
    </xf>
    <xf numFmtId="0" fontId="3" fillId="0" borderId="0" xfId="0" applyFont="1"/>
    <xf numFmtId="44" fontId="3" fillId="0" borderId="0" xfId="1" applyFont="1" applyFill="1" applyAlignment="1">
      <alignment horizontal="left"/>
    </xf>
    <xf numFmtId="164" fontId="3" fillId="0" borderId="0" xfId="1" applyNumberFormat="1" applyFont="1" applyFill="1" applyAlignment="1">
      <alignment horizontal="left"/>
    </xf>
    <xf numFmtId="44" fontId="3" fillId="0" borderId="0" xfId="1" applyFont="1"/>
    <xf numFmtId="44" fontId="0" fillId="0" borderId="0" xfId="1" applyFont="1" applyFill="1"/>
    <xf numFmtId="44" fontId="6" fillId="0" borderId="0" xfId="1" applyFont="1" applyFill="1"/>
    <xf numFmtId="164" fontId="6" fillId="0" borderId="0" xfId="1" applyNumberFormat="1" applyFont="1" applyFill="1"/>
    <xf numFmtId="164" fontId="6" fillId="0" borderId="0" xfId="1" applyNumberFormat="1" applyFont="1" applyFill="1" applyAlignment="1">
      <alignment horizontal="right"/>
    </xf>
    <xf numFmtId="44" fontId="3" fillId="0" borderId="0" xfId="1" applyFont="1" applyFill="1" applyAlignment="1">
      <alignment horizontal="center"/>
    </xf>
    <xf numFmtId="0" fontId="3" fillId="0" borderId="1" xfId="0" applyFont="1" applyBorder="1"/>
    <xf numFmtId="0" fontId="3" fillId="0" borderId="0" xfId="1" applyNumberFormat="1" applyFont="1" applyFill="1" applyAlignment="1">
      <alignment horizontal="center"/>
    </xf>
    <xf numFmtId="44" fontId="3" fillId="0" borderId="0" xfId="0" applyNumberFormat="1" applyFont="1"/>
    <xf numFmtId="0" fontId="11" fillId="0" borderId="0" xfId="0" applyFont="1"/>
    <xf numFmtId="164" fontId="5" fillId="3" borderId="1" xfId="1" applyNumberFormat="1" applyFont="1" applyFill="1" applyBorder="1" applyAlignment="1">
      <alignment horizontal="center"/>
    </xf>
    <xf numFmtId="164" fontId="5" fillId="3" borderId="1" xfId="1" applyNumberFormat="1" applyFont="1" applyFill="1" applyBorder="1" applyAlignment="1">
      <alignment horizontal="left"/>
    </xf>
    <xf numFmtId="44" fontId="3" fillId="3" borderId="1" xfId="1" applyFont="1" applyFill="1" applyBorder="1"/>
    <xf numFmtId="0" fontId="8" fillId="0" borderId="0" xfId="0" applyFont="1" applyAlignment="1">
      <alignment horizontal="left" vertical="center"/>
    </xf>
    <xf numFmtId="44" fontId="8" fillId="0" borderId="0" xfId="1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44" fontId="9" fillId="0" borderId="0" xfId="1" applyFont="1" applyFill="1" applyBorder="1" applyAlignment="1">
      <alignment horizontal="left" vertical="center"/>
    </xf>
    <xf numFmtId="44" fontId="9" fillId="0" borderId="0" xfId="1" applyFont="1" applyFill="1" applyAlignment="1">
      <alignment horizontal="left" vertical="center"/>
    </xf>
    <xf numFmtId="44" fontId="9" fillId="0" borderId="2" xfId="1" applyFont="1" applyFill="1" applyBorder="1" applyAlignment="1">
      <alignment horizontal="left" vertical="center"/>
    </xf>
    <xf numFmtId="44" fontId="8" fillId="0" borderId="0" xfId="1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164" fontId="6" fillId="0" borderId="0" xfId="0" applyNumberFormat="1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49" fontId="9" fillId="0" borderId="0" xfId="0" quotePrefix="1" applyNumberFormat="1" applyFont="1" applyAlignment="1">
      <alignment horizontal="center" vertical="center"/>
    </xf>
    <xf numFmtId="44" fontId="9" fillId="0" borderId="0" xfId="0" applyNumberFormat="1" applyFont="1" applyAlignment="1">
      <alignment horizontal="left" vertical="center"/>
    </xf>
    <xf numFmtId="0" fontId="2" fillId="0" borderId="0" xfId="0" applyFont="1"/>
    <xf numFmtId="0" fontId="6" fillId="0" borderId="0" xfId="0" applyFont="1"/>
    <xf numFmtId="0" fontId="6" fillId="0" borderId="0" xfId="0" quotePrefix="1" applyFont="1"/>
    <xf numFmtId="0" fontId="6" fillId="0" borderId="0" xfId="0" quotePrefix="1" applyFont="1" applyAlignment="1">
      <alignment horizontal="left"/>
    </xf>
    <xf numFmtId="0" fontId="15" fillId="0" borderId="5" xfId="6" applyFont="1" applyBorder="1"/>
    <xf numFmtId="0" fontId="16" fillId="0" borderId="0" xfId="0" applyFont="1"/>
    <xf numFmtId="44" fontId="8" fillId="5" borderId="0" xfId="1" applyFont="1" applyFill="1" applyAlignment="1">
      <alignment horizontal="center" vertical="center"/>
    </xf>
    <xf numFmtId="0" fontId="13" fillId="6" borderId="0" xfId="0" applyFont="1" applyFill="1"/>
    <xf numFmtId="0" fontId="14" fillId="6" borderId="0" xfId="0" applyFont="1" applyFill="1"/>
    <xf numFmtId="44" fontId="18" fillId="0" borderId="0" xfId="1" applyFont="1" applyFill="1"/>
    <xf numFmtId="0" fontId="9" fillId="0" borderId="6" xfId="0" quotePrefix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0" fontId="1" fillId="0" borderId="0" xfId="4"/>
    <xf numFmtId="44" fontId="1" fillId="0" borderId="0" xfId="4" applyNumberFormat="1"/>
    <xf numFmtId="164" fontId="1" fillId="0" borderId="0" xfId="4" applyNumberFormat="1"/>
    <xf numFmtId="44" fontId="7" fillId="2" borderId="1" xfId="0" applyNumberFormat="1" applyFont="1" applyFill="1" applyBorder="1" applyAlignment="1">
      <alignment horizontal="left"/>
    </xf>
    <xf numFmtId="164" fontId="7" fillId="2" borderId="3" xfId="0" applyNumberFormat="1" applyFont="1" applyFill="1" applyBorder="1" applyAlignment="1">
      <alignment horizontal="center"/>
    </xf>
    <xf numFmtId="0" fontId="1" fillId="0" borderId="0" xfId="0" applyFont="1"/>
    <xf numFmtId="44" fontId="1" fillId="0" borderId="0" xfId="0" applyNumberFormat="1" applyFont="1"/>
    <xf numFmtId="164" fontId="7" fillId="0" borderId="1" xfId="1" applyNumberFormat="1" applyFont="1" applyBorder="1"/>
    <xf numFmtId="164" fontId="8" fillId="0" borderId="1" xfId="1" applyNumberFormat="1" applyFont="1" applyBorder="1"/>
    <xf numFmtId="44" fontId="7" fillId="0" borderId="1" xfId="1" applyFont="1" applyBorder="1"/>
    <xf numFmtId="44" fontId="8" fillId="0" borderId="1" xfId="1" applyFont="1" applyBorder="1"/>
    <xf numFmtId="164" fontId="17" fillId="0" borderId="1" xfId="1" applyNumberFormat="1" applyFont="1" applyFill="1" applyBorder="1"/>
    <xf numFmtId="164" fontId="17" fillId="2" borderId="1" xfId="1" applyNumberFormat="1" applyFont="1" applyFill="1" applyBorder="1" applyAlignment="1">
      <alignment vertical="center"/>
    </xf>
    <xf numFmtId="164" fontId="8" fillId="2" borderId="1" xfId="1" applyNumberFormat="1" applyFont="1" applyFill="1" applyBorder="1"/>
    <xf numFmtId="0" fontId="7" fillId="2" borderId="1" xfId="0" applyFont="1" applyFill="1" applyBorder="1" applyAlignment="1">
      <alignment horizontal="center" vertical="center"/>
    </xf>
    <xf numFmtId="44" fontId="7" fillId="2" borderId="1" xfId="1" applyFont="1" applyFill="1" applyBorder="1" applyAlignment="1">
      <alignment horizontal="center" vertical="center"/>
    </xf>
    <xf numFmtId="0" fontId="7" fillId="0" borderId="1" xfId="0" applyFont="1" applyBorder="1"/>
    <xf numFmtId="164" fontId="17" fillId="2" borderId="1" xfId="1" applyNumberFormat="1" applyFont="1" applyFill="1" applyBorder="1" applyAlignment="1">
      <alignment horizontal="left"/>
    </xf>
    <xf numFmtId="44" fontId="8" fillId="2" borderId="1" xfId="1" applyFont="1" applyFill="1" applyBorder="1"/>
    <xf numFmtId="0" fontId="19" fillId="0" borderId="0" xfId="4" applyFont="1"/>
    <xf numFmtId="164" fontId="19" fillId="3" borderId="1" xfId="3" applyNumberFormat="1" applyFont="1" applyFill="1" applyBorder="1" applyAlignment="1">
      <alignment horizontal="left" vertical="center"/>
    </xf>
    <xf numFmtId="44" fontId="19" fillId="3" borderId="1" xfId="3" applyFont="1" applyFill="1" applyBorder="1" applyAlignment="1">
      <alignment horizontal="center" vertical="center"/>
    </xf>
    <xf numFmtId="164" fontId="19" fillId="3" borderId="1" xfId="3" applyNumberFormat="1" applyFont="1" applyFill="1" applyBorder="1" applyAlignment="1">
      <alignment horizontal="center" vertical="center"/>
    </xf>
    <xf numFmtId="0" fontId="11" fillId="0" borderId="0" xfId="4" applyFont="1"/>
    <xf numFmtId="0" fontId="19" fillId="0" borderId="1" xfId="4" applyFont="1" applyBorder="1" applyAlignment="1">
      <alignment vertical="center"/>
    </xf>
    <xf numFmtId="44" fontId="11" fillId="4" borderId="1" xfId="3" applyFont="1" applyFill="1" applyBorder="1" applyAlignment="1">
      <alignment vertical="center"/>
    </xf>
    <xf numFmtId="0" fontId="19" fillId="4" borderId="1" xfId="4" applyFont="1" applyFill="1" applyBorder="1" applyAlignment="1">
      <alignment vertical="center"/>
    </xf>
    <xf numFmtId="44" fontId="19" fillId="3" borderId="1" xfId="3" applyFont="1" applyFill="1" applyBorder="1" applyAlignment="1">
      <alignment vertical="center"/>
    </xf>
    <xf numFmtId="44" fontId="11" fillId="3" borderId="1" xfId="3" applyFont="1" applyFill="1" applyBorder="1" applyAlignment="1">
      <alignment vertical="center"/>
    </xf>
    <xf numFmtId="44" fontId="11" fillId="0" borderId="0" xfId="0" applyNumberFormat="1" applyFont="1"/>
    <xf numFmtId="0" fontId="20" fillId="0" borderId="0" xfId="0" applyFont="1"/>
    <xf numFmtId="44" fontId="21" fillId="0" borderId="0" xfId="1" applyFont="1"/>
    <xf numFmtId="0" fontId="21" fillId="0" borderId="0" xfId="0" applyFont="1"/>
    <xf numFmtId="0" fontId="22" fillId="0" borderId="0" xfId="0" applyFont="1"/>
    <xf numFmtId="44" fontId="11" fillId="0" borderId="1" xfId="8" applyFont="1" applyBorder="1"/>
    <xf numFmtId="44" fontId="11" fillId="2" borderId="1" xfId="8" applyFont="1" applyFill="1" applyBorder="1"/>
    <xf numFmtId="1" fontId="9" fillId="0" borderId="0" xfId="0" quotePrefix="1" applyNumberFormat="1" applyFont="1" applyAlignment="1">
      <alignment horizontal="left" vertical="center"/>
    </xf>
    <xf numFmtId="8" fontId="3" fillId="0" borderId="0" xfId="1" applyNumberFormat="1" applyFont="1" applyFill="1"/>
    <xf numFmtId="8" fontId="6" fillId="0" borderId="0" xfId="1" applyNumberFormat="1" applyFont="1" applyFill="1"/>
    <xf numFmtId="0" fontId="24" fillId="0" borderId="0" xfId="0" applyFont="1"/>
    <xf numFmtId="0" fontId="7" fillId="0" borderId="0" xfId="0" applyFont="1" applyAlignment="1">
      <alignment horizontal="left" vertical="center"/>
    </xf>
  </cellXfs>
  <cellStyles count="10">
    <cellStyle name="Currency" xfId="1" builtinId="4"/>
    <cellStyle name="Currency 2" xfId="3" xr:uid="{0FBE4A7E-EF58-44A3-B408-AC88A216CBEA}"/>
    <cellStyle name="Currency 3" xfId="8" xr:uid="{935513B3-8271-4D0B-A2D2-1EBA7A3B3495}"/>
    <cellStyle name="Heading 1" xfId="6" builtinId="16"/>
    <cellStyle name="Normal" xfId="0" builtinId="0"/>
    <cellStyle name="Normal 2" xfId="2" xr:uid="{00000000-0005-0000-0000-000002000000}"/>
    <cellStyle name="Normal 2 2" xfId="4" xr:uid="{C5A43F9B-5D99-4911-BFAD-7F1A2E21E029}"/>
    <cellStyle name="Normal 2 2 2" xfId="9" xr:uid="{4B5AAB69-1E02-48C9-B778-8470F6830AFE}"/>
    <cellStyle name="Normal 3" xfId="7" xr:uid="{6545357F-8AFB-4E74-9AD3-8B6F42196D36}"/>
    <cellStyle name="Percent 2" xfId="5" xr:uid="{03C402F0-84CE-4F42-8C64-59A193E9E5D2}"/>
  </cellStyles>
  <dxfs count="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numFmt numFmtId="164" formatCode="_(&quot;$&quot;* #,##0.0000_);_(&quot;$&quot;* \(#,##0.00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numFmt numFmtId="164" formatCode="_(&quot;$&quot;* #,##0.0000_);_(&quot;$&quot;* \(#,##0.00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numFmt numFmtId="164" formatCode="_(&quot;$&quot;* #,##0.0000_);_(&quot;$&quot;* \(#,##0.00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numFmt numFmtId="164" formatCode="_(&quot;$&quot;* #,##0.0000_);_(&quot;$&quot;* \(#,##0.00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</dxf>
    <dxf>
      <font>
        <strike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_(&quot;$&quot;* #,##0.0000_);_(&quot;$&quot;* \(#,##0.00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fill>
        <patternFill patternType="none">
          <fgColor rgb="FF000000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fill>
        <patternFill patternType="none">
          <fgColor rgb="FF000000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ill>
        <patternFill patternType="solid">
          <fgColor rgb="FFD9E1F2"/>
          <bgColor theme="4"/>
        </patternFill>
      </fill>
    </dxf>
    <dxf>
      <fill>
        <patternFill patternType="solid">
          <fgColor rgb="FFD9E1F2"/>
          <bgColor theme="4"/>
        </patternFill>
      </fill>
    </dxf>
    <dxf>
      <fill>
        <patternFill patternType="solid">
          <fgColor rgb="FFD9E1F2"/>
          <bgColor theme="4"/>
        </patternFill>
      </fill>
    </dxf>
  </dxfs>
  <tableStyles count="0" defaultTableStyle="TableStyleMedium2" defaultPivotStyle="PivotStyleLight16"/>
  <colors>
    <mruColors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9F00E0-C44F-4C8C-92BE-AF3785FCDE75}" name="PayGradeCodes" displayName="PayGradeCodes" ref="A6:B14" headerRowDxfId="72">
  <autoFilter ref="A6:B14" xr:uid="{00000000-0009-0000-0100-000001000000}"/>
  <tableColumns count="2">
    <tableColumn id="1" xr3:uid="{00000000-0010-0000-0000-000001000000}" name="Code"/>
    <tableColumn id="2" xr3:uid="{00000000-0010-0000-0000-000002000000}" name="Descrip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6F58BD0-54BA-49F7-A518-21AE451427DA}" name="UnionDesignations" displayName="UnionDesignations" ref="A18:B26" headerRowDxfId="71">
  <autoFilter ref="A18:B26" xr:uid="{00000000-0009-0000-0100-000002000000}"/>
  <tableColumns count="2">
    <tableColumn id="1" xr3:uid="{00000000-0010-0000-0100-000001000000}" name="Abbreviation"/>
    <tableColumn id="2" xr3:uid="{00000000-0010-0000-0100-000002000000}" name="Full Union Nam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F33F0C7-C8EA-4E30-B528-AB4D93CDBBF6}" name="FLSAStatus" displayName="FLSAStatus" ref="A30:C32" headerRowDxfId="70">
  <autoFilter ref="A30:C32" xr:uid="{00000000-0009-0000-0100-000003000000}"/>
  <tableColumns count="3">
    <tableColumn id="1" xr3:uid="{00000000-0010-0000-0200-000001000000}" name="Code"/>
    <tableColumn id="2" xr3:uid="{00000000-0010-0000-0200-000002000000}" name="Status Type"/>
    <tableColumn id="3" xr3:uid="{00000000-0010-0000-0200-000003000000}" name="Defini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9E3A2F-D59B-4444-AC42-B3B1F1134518}" name="Table2" displayName="Table2" ref="A5:K448" totalsRowCount="1" headerRowDxfId="69" dataDxfId="68" totalsRowDxfId="67" dataCellStyle="Currency">
  <autoFilter ref="A5:K447" xr:uid="{00000000-0009-0000-0100-000001000000}"/>
  <tableColumns count="11">
    <tableColumn id="1" xr3:uid="{6BB3E9E7-CB42-4431-B1E6-68EFA85033D0}" name="Code" dataDxfId="66" totalsRowDxfId="65"/>
    <tableColumn id="2" xr3:uid="{4083DAB5-42F3-4D56-90FE-0084171647C5}" name="Position" dataDxfId="64" totalsRowDxfId="63"/>
    <tableColumn id="3" xr3:uid="{5FD6D7B9-5B91-4AAD-9959-4A9A90DE3CF1}" name="Union" dataDxfId="62" totalsRowDxfId="61"/>
    <tableColumn id="4" xr3:uid="{E0ED1F5A-ED52-40B1-AFF7-1CD55A5E3755}" name="Grade" dataDxfId="60" totalsRowDxfId="59"/>
    <tableColumn id="17" xr3:uid="{B8B360C9-A0E4-414D-8088-A5EA09C0FF31}" name="Exempt/ Non-Exempt" dataDxfId="58" totalsRowDxfId="57"/>
    <tableColumn id="11" xr3:uid="{1F321B41-EC25-4AF2-AF4B-A7269A06F735}" name="Min (H)" dataDxfId="56" totalsRowDxfId="55" dataCellStyle="Currency"/>
    <tableColumn id="5" xr3:uid="{C9C1941D-111A-48D4-9F8C-3A483F7CE111}" name="Mid (H)" dataDxfId="54" totalsRowDxfId="53" dataCellStyle="Currency">
      <calculatedColumnFormula>MEDIAN(H6,Table2[[#This Row],[Min (H)]])</calculatedColumnFormula>
    </tableColumn>
    <tableColumn id="6" xr3:uid="{ED5E4432-E36A-41EE-90EC-9978C2B12950}" name="Max (H)" dataDxfId="52" totalsRowDxfId="51" dataCellStyle="Currency"/>
    <tableColumn id="14" xr3:uid="{C7E5B62E-3376-465E-89D2-4F943EFEB89C}" name="Min (A)" dataDxfId="50" totalsRowDxfId="49" dataCellStyle="Currency">
      <calculatedColumnFormula>Table2[[#This Row],[Min (H)]]*2080</calculatedColumnFormula>
    </tableColumn>
    <tableColumn id="15" xr3:uid="{A4A2A17B-C140-44D2-85A0-B163B39A4CC2}" name="Mid (A)" dataDxfId="48" totalsRowDxfId="47" dataCellStyle="Currency">
      <calculatedColumnFormula>Table2[[#This Row],[Mid (H)]]*2080</calculatedColumnFormula>
    </tableColumn>
    <tableColumn id="8" xr3:uid="{476348FB-B114-4E9F-B4AE-2ABC1759E7D6}" name="Max (A)" dataDxfId="46" totalsRowDxfId="45" dataCellStyle="Currency">
      <calculatedColumnFormula>Table2[[#This Row],[Max (H)]]*2080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2999A93-D050-4BBE-BF3D-2D480CECDE39}" name="Table14" displayName="Table14" ref="A5:U443" totalsRowCount="1" headerRowDxfId="44" dataDxfId="43" totalsRowDxfId="42" dataCellStyle="Currency">
  <autoFilter ref="A5:U442" xr:uid="{00000000-0009-0000-0100-000002000000}"/>
  <tableColumns count="21">
    <tableColumn id="1" xr3:uid="{B34D7024-4418-4611-81F9-1303C3F31132}" name="Code" dataDxfId="41" totalsRowDxfId="40"/>
    <tableColumn id="2" xr3:uid="{7C21ABE5-F750-4777-8C79-4576700DEB6D}" name="Position" dataDxfId="39" totalsRowDxfId="38" dataCellStyle="Currency"/>
    <tableColumn id="3" xr3:uid="{251B2463-412D-46C2-9426-D46AAFF9B839}" name="Union" dataDxfId="37" totalsRowDxfId="36" dataCellStyle="Currency"/>
    <tableColumn id="4" xr3:uid="{185DBBEB-B95E-45B6-8482-C3A600989911}" name="Pay Grade" dataDxfId="35" totalsRowDxfId="34" dataCellStyle="Currency"/>
    <tableColumn id="21" xr3:uid="{D2677BA5-E91A-45E8-9CF7-2C00F71CA952}" name="Exempt/ Non-Exempt" dataDxfId="33" totalsRowDxfId="32" dataCellStyle="Currency"/>
    <tableColumn id="5" xr3:uid="{9936ABE5-8A82-4557-AEB6-614A0B3F21D6}" name="HQ1 Min" dataDxfId="31" totalsRowDxfId="30" dataCellStyle="Currency"/>
    <tableColumn id="6" xr3:uid="{5AD65733-231E-42E3-BA59-1190FD9777ED}" name="HQ1 Max" dataDxfId="29" totalsRowDxfId="28" dataCellStyle="Currency"/>
    <tableColumn id="22" xr3:uid="{9AD3DF6A-496C-4F4B-ADAE-1606CDC6A13A}" name="HQ2 Min" dataDxfId="27" totalsRowDxfId="26" dataCellStyle="Currency"/>
    <tableColumn id="7" xr3:uid="{16B7C7C4-84D5-47CE-907A-AC110EDFC701}" name="HQ2 Max2" dataDxfId="25" totalsRowDxfId="24" dataCellStyle="Currency"/>
    <tableColumn id="8" xr3:uid="{2DDBF3C6-D1AA-4DC3-BE37-56976C4EFF74}" name="HQ3 Min" dataDxfId="23" totalsRowDxfId="22" dataCellStyle="Currency"/>
    <tableColumn id="10" xr3:uid="{62E7AD88-106F-45A9-9A89-36742146F806}" name="HQ3 Max" dataDxfId="21" totalsRowDxfId="20" dataCellStyle="Currency"/>
    <tableColumn id="11" xr3:uid="{C265AF88-3A2C-428A-A434-EDCCEC4B4122}" name="HQ4 Min" dataDxfId="19" totalsRowDxfId="18" dataCellStyle="Currency"/>
    <tableColumn id="12" xr3:uid="{0D280E7D-413D-4AC5-A7A2-110E62DBE6F3}" name="HQ4 Max" dataDxfId="17" totalsRowDxfId="16" dataCellStyle="Currency"/>
    <tableColumn id="13" xr3:uid="{52612652-EA25-494B-8730-4B8110B74DE7}" name="AQ1 Min" dataDxfId="15" totalsRowDxfId="14" dataCellStyle="Currency"/>
    <tableColumn id="14" xr3:uid="{987F2766-AF36-44F9-AA3B-F33B533EBADE}" name="AQ1 Max" dataDxfId="13" totalsRowDxfId="12" dataCellStyle="Currency"/>
    <tableColumn id="15" xr3:uid="{CCCD9AC0-E290-4DA7-8610-16FB4122C878}" name="AQ2 Min" dataDxfId="11" totalsRowDxfId="10" dataCellStyle="Currency"/>
    <tableColumn id="16" xr3:uid="{A96A8B31-1788-4F4D-AA31-28709F0632AF}" name="AQ2 Max" dataDxfId="9" totalsRowDxfId="8" dataCellStyle="Currency"/>
    <tableColumn id="17" xr3:uid="{4DE302F9-3AD8-4144-990D-03F1120F7900}" name="AQ3 Min" dataDxfId="7" totalsRowDxfId="6" dataCellStyle="Currency"/>
    <tableColumn id="18" xr3:uid="{F0D8C728-C5AA-4938-A1DC-FEF34D12F344}" name="AQ3 Max" dataDxfId="5" totalsRowDxfId="4" dataCellStyle="Currency"/>
    <tableColumn id="19" xr3:uid="{569DB421-68B9-45AE-9E76-FD2A732EF1E8}" name="AQ4 Min" dataDxfId="3" totalsRowDxfId="2" dataCellStyle="Currency"/>
    <tableColumn id="20" xr3:uid="{A273FD0D-A248-449D-B1B6-D52CF4743C44}" name="AQ4 Max" dataDxfId="1" totalsRow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4D2A-D2C8-430F-BC71-BAFF3E2966D9}">
  <dimension ref="A1:D35"/>
  <sheetViews>
    <sheetView topLeftCell="A15" workbookViewId="0">
      <selection activeCell="C41" sqref="C41"/>
    </sheetView>
  </sheetViews>
  <sheetFormatPr defaultRowHeight="15" x14ac:dyDescent="0.25"/>
  <cols>
    <col min="1" max="1" width="20" customWidth="1"/>
    <col min="2" max="2" width="60" customWidth="1"/>
    <col min="3" max="3" width="87.28515625" customWidth="1"/>
  </cols>
  <sheetData>
    <row r="1" spans="1:2" ht="20.25" thickBot="1" x14ac:dyDescent="0.35">
      <c r="A1" s="51" t="s">
        <v>924</v>
      </c>
    </row>
    <row r="4" spans="1:2" ht="15.75" x14ac:dyDescent="0.25">
      <c r="A4" s="52" t="s">
        <v>923</v>
      </c>
    </row>
    <row r="6" spans="1:2" x14ac:dyDescent="0.25">
      <c r="A6" s="54" t="s">
        <v>4</v>
      </c>
      <c r="B6" s="54" t="s">
        <v>886</v>
      </c>
    </row>
    <row r="7" spans="1:2" x14ac:dyDescent="0.25">
      <c r="A7" t="s">
        <v>922</v>
      </c>
      <c r="B7" t="s">
        <v>887</v>
      </c>
    </row>
    <row r="8" spans="1:2" x14ac:dyDescent="0.25">
      <c r="A8" t="s">
        <v>921</v>
      </c>
      <c r="B8" t="s">
        <v>888</v>
      </c>
    </row>
    <row r="9" spans="1:2" x14ac:dyDescent="0.25">
      <c r="A9" t="s">
        <v>889</v>
      </c>
      <c r="B9" t="s">
        <v>890</v>
      </c>
    </row>
    <row r="10" spans="1:2" x14ac:dyDescent="0.25">
      <c r="A10" t="s">
        <v>891</v>
      </c>
      <c r="B10" t="s">
        <v>892</v>
      </c>
    </row>
    <row r="11" spans="1:2" x14ac:dyDescent="0.25">
      <c r="A11" t="s">
        <v>893</v>
      </c>
      <c r="B11" t="s">
        <v>894</v>
      </c>
    </row>
    <row r="12" spans="1:2" x14ac:dyDescent="0.25">
      <c r="A12" t="s">
        <v>895</v>
      </c>
      <c r="B12" t="s">
        <v>896</v>
      </c>
    </row>
    <row r="13" spans="1:2" x14ac:dyDescent="0.25">
      <c r="A13" t="s">
        <v>897</v>
      </c>
      <c r="B13" t="s">
        <v>898</v>
      </c>
    </row>
    <row r="14" spans="1:2" x14ac:dyDescent="0.25">
      <c r="A14" t="s">
        <v>899</v>
      </c>
      <c r="B14" t="s">
        <v>900</v>
      </c>
    </row>
    <row r="16" spans="1:2" ht="15.75" x14ac:dyDescent="0.25">
      <c r="A16" s="52" t="s">
        <v>920</v>
      </c>
    </row>
    <row r="18" spans="1:3" x14ac:dyDescent="0.25">
      <c r="A18" s="54" t="s">
        <v>901</v>
      </c>
      <c r="B18" s="54" t="s">
        <v>902</v>
      </c>
    </row>
    <row r="19" spans="1:3" x14ac:dyDescent="0.25">
      <c r="A19" t="s">
        <v>23</v>
      </c>
      <c r="B19" t="s">
        <v>903</v>
      </c>
    </row>
    <row r="20" spans="1:3" x14ac:dyDescent="0.25">
      <c r="A20" t="s">
        <v>14</v>
      </c>
      <c r="B20" t="s">
        <v>904</v>
      </c>
    </row>
    <row r="21" spans="1:3" x14ac:dyDescent="0.25">
      <c r="A21" t="s">
        <v>66</v>
      </c>
      <c r="B21" t="s">
        <v>905</v>
      </c>
    </row>
    <row r="22" spans="1:3" x14ac:dyDescent="0.25">
      <c r="A22" t="s">
        <v>109</v>
      </c>
      <c r="B22" t="s">
        <v>906</v>
      </c>
    </row>
    <row r="23" spans="1:3" x14ac:dyDescent="0.25">
      <c r="A23" t="s">
        <v>285</v>
      </c>
      <c r="B23" t="s">
        <v>907</v>
      </c>
    </row>
    <row r="24" spans="1:3" x14ac:dyDescent="0.25">
      <c r="A24" t="s">
        <v>908</v>
      </c>
      <c r="B24" t="s">
        <v>909</v>
      </c>
    </row>
    <row r="25" spans="1:3" x14ac:dyDescent="0.25">
      <c r="A25" t="s">
        <v>106</v>
      </c>
      <c r="B25" t="s">
        <v>910</v>
      </c>
    </row>
    <row r="26" spans="1:3" x14ac:dyDescent="0.25">
      <c r="A26" t="s">
        <v>911</v>
      </c>
      <c r="B26" t="s">
        <v>912</v>
      </c>
    </row>
    <row r="28" spans="1:3" ht="15.75" x14ac:dyDescent="0.25">
      <c r="A28" s="52" t="s">
        <v>919</v>
      </c>
    </row>
    <row r="30" spans="1:3" x14ac:dyDescent="0.25">
      <c r="A30" s="54" t="s">
        <v>4</v>
      </c>
      <c r="B30" s="54" t="s">
        <v>918</v>
      </c>
      <c r="C30" s="55" t="s">
        <v>913</v>
      </c>
    </row>
    <row r="31" spans="1:3" x14ac:dyDescent="0.25">
      <c r="A31" t="s">
        <v>36</v>
      </c>
      <c r="B31" t="s">
        <v>914</v>
      </c>
      <c r="C31" t="s">
        <v>917</v>
      </c>
    </row>
    <row r="32" spans="1:3" x14ac:dyDescent="0.25">
      <c r="A32" t="s">
        <v>16</v>
      </c>
      <c r="B32" t="s">
        <v>915</v>
      </c>
      <c r="C32" t="s">
        <v>916</v>
      </c>
    </row>
    <row r="35" spans="1:4" ht="16.5" x14ac:dyDescent="0.25">
      <c r="A35" s="57" t="s">
        <v>943</v>
      </c>
      <c r="B35" s="58" t="s">
        <v>944</v>
      </c>
      <c r="C35" s="58" t="s">
        <v>972</v>
      </c>
      <c r="D35" s="59"/>
    </row>
  </sheetData>
  <pageMargins left="0.75" right="0.75" top="1" bottom="1" header="0.5" footer="0.5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F623B-0A67-4EF9-BDC0-836CCF9A81EA}">
  <sheetPr>
    <pageSetUpPr fitToPage="1"/>
  </sheetPr>
  <dimension ref="A1:N448"/>
  <sheetViews>
    <sheetView tabSelected="1" zoomScale="106" zoomScaleNormal="106" workbookViewId="0">
      <selection activeCell="A3" sqref="A3:B3"/>
    </sheetView>
  </sheetViews>
  <sheetFormatPr defaultColWidth="9.28515625" defaultRowHeight="16.5" x14ac:dyDescent="0.25"/>
  <cols>
    <col min="1" max="1" width="7.85546875" style="21" customWidth="1"/>
    <col min="2" max="2" width="53.42578125" style="21" customWidth="1"/>
    <col min="3" max="3" width="10" style="21" customWidth="1"/>
    <col min="4" max="4" width="8.5703125" style="39" customWidth="1"/>
    <col min="5" max="5" width="10" style="39" customWidth="1"/>
    <col min="6" max="6" width="9.28515625" style="22" customWidth="1"/>
    <col min="7" max="7" width="12" style="22" customWidth="1"/>
    <col min="8" max="8" width="12.28515625" style="22" customWidth="1"/>
    <col min="9" max="11" width="14.28515625" style="22" customWidth="1"/>
    <col min="12" max="12" width="9.28515625" style="21"/>
    <col min="13" max="13" width="11" style="21" bestFit="1" customWidth="1"/>
    <col min="14" max="16384" width="9.28515625" style="21"/>
  </cols>
  <sheetData>
    <row r="1" spans="1:11" x14ac:dyDescent="0.25">
      <c r="A1" s="100" t="s">
        <v>1093</v>
      </c>
      <c r="B1" s="100"/>
      <c r="J1" s="22" t="s">
        <v>0</v>
      </c>
      <c r="K1" s="40">
        <v>46296</v>
      </c>
    </row>
    <row r="2" spans="1:11" x14ac:dyDescent="0.25">
      <c r="A2" s="38" t="s">
        <v>2</v>
      </c>
      <c r="J2" s="22" t="s">
        <v>1</v>
      </c>
      <c r="K2" s="40">
        <v>46314</v>
      </c>
    </row>
    <row r="3" spans="1:11" x14ac:dyDescent="0.25">
      <c r="A3" s="100" t="s">
        <v>1094</v>
      </c>
      <c r="B3" s="100"/>
      <c r="J3" s="22" t="s">
        <v>3</v>
      </c>
      <c r="K3" s="22">
        <v>15</v>
      </c>
    </row>
    <row r="5" spans="1:11" s="39" customFormat="1" ht="49.5" x14ac:dyDescent="0.25">
      <c r="A5" s="39" t="s">
        <v>4</v>
      </c>
      <c r="B5" s="39" t="s">
        <v>5</v>
      </c>
      <c r="C5" s="39" t="s">
        <v>6</v>
      </c>
      <c r="D5" s="39" t="s">
        <v>7</v>
      </c>
      <c r="E5" s="41" t="s">
        <v>701</v>
      </c>
      <c r="F5" s="27" t="s">
        <v>8</v>
      </c>
      <c r="G5" s="53" t="s">
        <v>9</v>
      </c>
      <c r="H5" s="27" t="s">
        <v>718</v>
      </c>
      <c r="I5" s="27" t="s">
        <v>10</v>
      </c>
      <c r="J5" s="27" t="s">
        <v>11</v>
      </c>
      <c r="K5" s="27" t="s">
        <v>12</v>
      </c>
    </row>
    <row r="6" spans="1:11" x14ac:dyDescent="0.25">
      <c r="A6" s="23" t="s">
        <v>13</v>
      </c>
      <c r="B6" s="23" t="s">
        <v>981</v>
      </c>
      <c r="C6" s="23" t="s">
        <v>14</v>
      </c>
      <c r="D6" s="42" t="s">
        <v>15</v>
      </c>
      <c r="E6" s="43" t="s">
        <v>16</v>
      </c>
      <c r="F6" s="24">
        <v>21.59</v>
      </c>
      <c r="G6" s="25">
        <f>MEDIAN(H6,Table2[[#This Row],[Min (H)]])</f>
        <v>28.236196000000007</v>
      </c>
      <c r="H6" s="25">
        <v>34.88239200000001</v>
      </c>
      <c r="I6" s="24">
        <f>Table2[[#This Row],[Min (H)]]*2080</f>
        <v>44907.199999999997</v>
      </c>
      <c r="J6" s="24">
        <f>Table2[[#This Row],[Mid (H)]]*2080</f>
        <v>58731.287680000016</v>
      </c>
      <c r="K6" s="24">
        <f>Table2[[#This Row],[Max (H)]]*2080</f>
        <v>72555.37536000002</v>
      </c>
    </row>
    <row r="7" spans="1:11" x14ac:dyDescent="0.25">
      <c r="A7" s="23" t="s">
        <v>21</v>
      </c>
      <c r="B7" s="23" t="s">
        <v>22</v>
      </c>
      <c r="C7" s="23" t="s">
        <v>23</v>
      </c>
      <c r="D7" s="42" t="s">
        <v>24</v>
      </c>
      <c r="E7" s="43" t="s">
        <v>16</v>
      </c>
      <c r="F7" s="25">
        <v>17.95</v>
      </c>
      <c r="G7" s="25"/>
      <c r="H7" s="25">
        <v>25.14</v>
      </c>
      <c r="I7" s="24">
        <v>37346.020951679995</v>
      </c>
      <c r="J7" s="24"/>
      <c r="K7" s="24">
        <v>52283.685455029998</v>
      </c>
    </row>
    <row r="8" spans="1:11" x14ac:dyDescent="0.25">
      <c r="A8" s="23" t="s">
        <v>25</v>
      </c>
      <c r="B8" s="23" t="s">
        <v>26</v>
      </c>
      <c r="C8" s="23" t="s">
        <v>14</v>
      </c>
      <c r="D8" s="42" t="s">
        <v>27</v>
      </c>
      <c r="E8" s="43" t="s">
        <v>16</v>
      </c>
      <c r="F8" s="24">
        <v>16.43</v>
      </c>
      <c r="G8" s="25">
        <f>MEDIAN(H8,Table2[[#This Row],[Min (H)]])</f>
        <v>21.412596000000001</v>
      </c>
      <c r="H8" s="25">
        <v>26.395192000000002</v>
      </c>
      <c r="I8" s="24">
        <f>Table2[[#This Row],[Min (H)]]*2080</f>
        <v>34174.400000000001</v>
      </c>
      <c r="J8" s="24">
        <f>Table2[[#This Row],[Mid (H)]]*2080</f>
        <v>44538.199679999998</v>
      </c>
      <c r="K8" s="24">
        <f>Table2[[#This Row],[Max (H)]]*2080</f>
        <v>54901.999360000002</v>
      </c>
    </row>
    <row r="9" spans="1:11" x14ac:dyDescent="0.25">
      <c r="A9" s="23" t="s">
        <v>28</v>
      </c>
      <c r="B9" s="23" t="s">
        <v>29</v>
      </c>
      <c r="C9" s="23" t="s">
        <v>14</v>
      </c>
      <c r="D9" s="42" t="s">
        <v>17</v>
      </c>
      <c r="E9" s="43" t="s">
        <v>16</v>
      </c>
      <c r="F9" s="25">
        <v>17.89</v>
      </c>
      <c r="G9" s="25">
        <f>MEDIAN(H9,Table2[[#This Row],[Min (H)]])</f>
        <v>22.901139499999999</v>
      </c>
      <c r="H9" s="25">
        <v>27.912279000000002</v>
      </c>
      <c r="I9" s="24">
        <f>Table2[[#This Row],[Min (H)]]*2080</f>
        <v>37211.200000000004</v>
      </c>
      <c r="J9" s="24">
        <f>Table2[[#This Row],[Mid (H)]]*2080</f>
        <v>47634.370159999999</v>
      </c>
      <c r="K9" s="24">
        <f>Table2[[#This Row],[Max (H)]]*2080</f>
        <v>58057.54032</v>
      </c>
    </row>
    <row r="10" spans="1:11" x14ac:dyDescent="0.25">
      <c r="A10" s="23" t="s">
        <v>30</v>
      </c>
      <c r="B10" s="23" t="s">
        <v>982</v>
      </c>
      <c r="C10" s="23" t="s">
        <v>14</v>
      </c>
      <c r="D10" s="42" t="s">
        <v>31</v>
      </c>
      <c r="E10" s="43" t="s">
        <v>16</v>
      </c>
      <c r="F10" s="24">
        <v>19.13</v>
      </c>
      <c r="G10" s="25">
        <f>MEDIAN(H10,Table2[[#This Row],[Min (H)]])</f>
        <v>24.491863000000002</v>
      </c>
      <c r="H10" s="25">
        <v>29.853726000000002</v>
      </c>
      <c r="I10" s="24">
        <f>Table2[[#This Row],[Min (H)]]*2080</f>
        <v>39790.400000000001</v>
      </c>
      <c r="J10" s="24">
        <f>Table2[[#This Row],[Mid (H)]]*2080</f>
        <v>50943.075040000003</v>
      </c>
      <c r="K10" s="24">
        <f>Table2[[#This Row],[Max (H)]]*2080</f>
        <v>62095.750080000005</v>
      </c>
    </row>
    <row r="11" spans="1:11" x14ac:dyDescent="0.25">
      <c r="A11" s="23" t="s">
        <v>32</v>
      </c>
      <c r="B11" s="23" t="s">
        <v>984</v>
      </c>
      <c r="C11" s="23" t="s">
        <v>23</v>
      </c>
      <c r="D11" s="42" t="s">
        <v>33</v>
      </c>
      <c r="E11" s="43" t="s">
        <v>16</v>
      </c>
      <c r="F11" s="25">
        <v>20.91</v>
      </c>
      <c r="G11" s="25"/>
      <c r="H11" s="25">
        <v>29.27</v>
      </c>
      <c r="I11" s="24">
        <v>43494.568835400009</v>
      </c>
      <c r="J11" s="24"/>
      <c r="K11" s="24">
        <v>60891.427886620004</v>
      </c>
    </row>
    <row r="12" spans="1:11" x14ac:dyDescent="0.25">
      <c r="A12" s="23" t="s">
        <v>40</v>
      </c>
      <c r="B12" s="23" t="s">
        <v>41</v>
      </c>
      <c r="C12" s="23" t="s">
        <v>34</v>
      </c>
      <c r="D12" s="42" t="s">
        <v>45</v>
      </c>
      <c r="E12" s="43" t="s">
        <v>36</v>
      </c>
      <c r="F12" s="24">
        <v>21.59</v>
      </c>
      <c r="G12" s="25">
        <v>28.236196000000007</v>
      </c>
      <c r="H12" s="25">
        <v>34.88239200000001</v>
      </c>
      <c r="I12" s="24">
        <v>44907.199999999997</v>
      </c>
      <c r="J12" s="24">
        <v>58731.287680000016</v>
      </c>
      <c r="K12" s="24">
        <v>72555.37536000002</v>
      </c>
    </row>
    <row r="13" spans="1:11" x14ac:dyDescent="0.25">
      <c r="A13" s="23" t="s">
        <v>43</v>
      </c>
      <c r="B13" s="23" t="s">
        <v>44</v>
      </c>
      <c r="C13" s="23" t="s">
        <v>34</v>
      </c>
      <c r="D13" s="42" t="s">
        <v>39</v>
      </c>
      <c r="E13" s="43" t="s">
        <v>36</v>
      </c>
      <c r="F13" s="24">
        <v>25</v>
      </c>
      <c r="G13" s="25">
        <f>MEDIAN(H13,Table2[[#This Row],[Min (H)]])</f>
        <v>32.704840500000003</v>
      </c>
      <c r="H13" s="25">
        <v>40.409680999999999</v>
      </c>
      <c r="I13" s="24">
        <f>Table2[[#This Row],[Min (H)]]*2080</f>
        <v>52000</v>
      </c>
      <c r="J13" s="24">
        <f>Table2[[#This Row],[Mid (H)]]*2080</f>
        <v>68026.068240000008</v>
      </c>
      <c r="K13" s="24">
        <f>Table2[[#This Row],[Max (H)]]*2080</f>
        <v>84052.136480000001</v>
      </c>
    </row>
    <row r="14" spans="1:11" x14ac:dyDescent="0.25">
      <c r="A14" s="44" t="s">
        <v>46</v>
      </c>
      <c r="B14" s="23" t="s">
        <v>985</v>
      </c>
      <c r="C14" s="23" t="s">
        <v>34</v>
      </c>
      <c r="D14" s="42" t="s">
        <v>37</v>
      </c>
      <c r="E14" s="43" t="s">
        <v>36</v>
      </c>
      <c r="F14" s="24">
        <v>29.04</v>
      </c>
      <c r="G14" s="25">
        <f>MEDIAN(H14,Table2[[#This Row],[Min (H)]])</f>
        <v>37.987107999999999</v>
      </c>
      <c r="H14" s="25">
        <v>46.934215999999999</v>
      </c>
      <c r="I14" s="24">
        <f>Table2[[#This Row],[Min (H)]]*2080</f>
        <v>60403.199999999997</v>
      </c>
      <c r="J14" s="24">
        <f>Table2[[#This Row],[Mid (H)]]*2080</f>
        <v>79013.184639999992</v>
      </c>
      <c r="K14" s="24">
        <f>Table2[[#This Row],[Max (H)]]*2080</f>
        <v>97623.169280000002</v>
      </c>
    </row>
    <row r="15" spans="1:11" x14ac:dyDescent="0.25">
      <c r="A15" s="44" t="s">
        <v>48</v>
      </c>
      <c r="B15" s="23" t="s">
        <v>49</v>
      </c>
      <c r="C15" s="23" t="s">
        <v>34</v>
      </c>
      <c r="D15" s="45" t="s">
        <v>50</v>
      </c>
      <c r="E15" s="43" t="s">
        <v>36</v>
      </c>
      <c r="F15" s="24">
        <v>36.81</v>
      </c>
      <c r="G15" s="25">
        <f>MEDIAN(H15,Table2[[#This Row],[Min (H)]])</f>
        <v>49.176404500000004</v>
      </c>
      <c r="H15" s="25">
        <v>61.542809000000005</v>
      </c>
      <c r="I15" s="24">
        <f>Table2[[#This Row],[Min (H)]]*2080</f>
        <v>76564.800000000003</v>
      </c>
      <c r="J15" s="24">
        <f>Table2[[#This Row],[Mid (H)]]*2080</f>
        <v>102286.92136000001</v>
      </c>
      <c r="K15" s="24">
        <f>Table2[[#This Row],[Max (H)]]*2080</f>
        <v>128009.04272000001</v>
      </c>
    </row>
    <row r="16" spans="1:11" x14ac:dyDescent="0.25">
      <c r="A16" s="23" t="s">
        <v>766</v>
      </c>
      <c r="B16" s="23" t="s">
        <v>764</v>
      </c>
      <c r="C16" s="23" t="s">
        <v>14</v>
      </c>
      <c r="D16" s="42" t="s">
        <v>17</v>
      </c>
      <c r="E16" s="43" t="s">
        <v>16</v>
      </c>
      <c r="F16" s="25">
        <v>17.89</v>
      </c>
      <c r="G16" s="25">
        <f>MEDIAN(H16,Table2[[#This Row],[Min (H)]])</f>
        <v>22.901139499999999</v>
      </c>
      <c r="H16" s="25">
        <v>27.912279000000002</v>
      </c>
      <c r="I16" s="24">
        <f>Table2[[#This Row],[Min (H)]]*2080</f>
        <v>37211.200000000004</v>
      </c>
      <c r="J16" s="24">
        <f>Table2[[#This Row],[Mid (H)]]*2080</f>
        <v>47634.370159999999</v>
      </c>
      <c r="K16" s="24">
        <f>Table2[[#This Row],[Max (H)]]*2080</f>
        <v>58057.54032</v>
      </c>
    </row>
    <row r="17" spans="1:11" x14ac:dyDescent="0.25">
      <c r="A17" s="23" t="s">
        <v>767</v>
      </c>
      <c r="B17" s="23" t="s">
        <v>765</v>
      </c>
      <c r="C17" s="23" t="s">
        <v>14</v>
      </c>
      <c r="D17" s="42" t="s">
        <v>31</v>
      </c>
      <c r="E17" s="43" t="s">
        <v>16</v>
      </c>
      <c r="F17" s="24">
        <v>19.13</v>
      </c>
      <c r="G17" s="25">
        <f>MEDIAN(H17,Table2[[#This Row],[Min (H)]])</f>
        <v>24.491863000000002</v>
      </c>
      <c r="H17" s="25">
        <v>29.853726000000002</v>
      </c>
      <c r="I17" s="24">
        <f>Table2[[#This Row],[Min (H)]]*2080</f>
        <v>39790.400000000001</v>
      </c>
      <c r="J17" s="24">
        <f>Table2[[#This Row],[Mid (H)]]*2080</f>
        <v>50943.075040000003</v>
      </c>
      <c r="K17" s="24">
        <f>Table2[[#This Row],[Max (H)]]*2080</f>
        <v>62095.750080000005</v>
      </c>
    </row>
    <row r="18" spans="1:11" x14ac:dyDescent="0.25">
      <c r="A18" s="44" t="s">
        <v>768</v>
      </c>
      <c r="B18" s="23" t="s">
        <v>986</v>
      </c>
      <c r="C18" s="23" t="s">
        <v>14</v>
      </c>
      <c r="D18" s="42" t="s">
        <v>15</v>
      </c>
      <c r="E18" s="43" t="s">
        <v>16</v>
      </c>
      <c r="F18" s="24">
        <v>21.59</v>
      </c>
      <c r="G18" s="25">
        <f>MEDIAN(H18,Table2[[#This Row],[Min (H)]])</f>
        <v>28.236196000000007</v>
      </c>
      <c r="H18" s="25">
        <v>34.88239200000001</v>
      </c>
      <c r="I18" s="24">
        <f>Table2[[#This Row],[Min (H)]]*2080</f>
        <v>44907.199999999997</v>
      </c>
      <c r="J18" s="24">
        <f>Table2[[#This Row],[Mid (H)]]*2080</f>
        <v>58731.287680000016</v>
      </c>
      <c r="K18" s="24">
        <f>Table2[[#This Row],[Max (H)]]*2080</f>
        <v>72555.37536000002</v>
      </c>
    </row>
    <row r="19" spans="1:11" x14ac:dyDescent="0.25">
      <c r="A19" s="23" t="s">
        <v>51</v>
      </c>
      <c r="B19" s="23" t="s">
        <v>52</v>
      </c>
      <c r="C19" s="23" t="s">
        <v>34</v>
      </c>
      <c r="D19" s="42" t="s">
        <v>45</v>
      </c>
      <c r="E19" s="43" t="s">
        <v>36</v>
      </c>
      <c r="F19" s="24">
        <v>21.59</v>
      </c>
      <c r="G19" s="25">
        <f>MEDIAN(H19,Table2[[#This Row],[Min (H)]])</f>
        <v>28.236196000000007</v>
      </c>
      <c r="H19" s="25">
        <v>34.88239200000001</v>
      </c>
      <c r="I19" s="24">
        <f>Table2[[#This Row],[Min (H)]]*2080</f>
        <v>44907.199999999997</v>
      </c>
      <c r="J19" s="24">
        <f>Table2[[#This Row],[Mid (H)]]*2080</f>
        <v>58731.287680000016</v>
      </c>
      <c r="K19" s="24">
        <f>Table2[[#This Row],[Max (H)]]*2080</f>
        <v>72555.37536000002</v>
      </c>
    </row>
    <row r="20" spans="1:11" x14ac:dyDescent="0.25">
      <c r="A20" s="23" t="s">
        <v>53</v>
      </c>
      <c r="B20" s="23" t="s">
        <v>54</v>
      </c>
      <c r="C20" s="23" t="s">
        <v>34</v>
      </c>
      <c r="D20" s="42" t="s">
        <v>37</v>
      </c>
      <c r="E20" s="43" t="s">
        <v>36</v>
      </c>
      <c r="F20" s="25">
        <v>29.04</v>
      </c>
      <c r="G20" s="25">
        <f>MEDIAN(H20,Table2[[#This Row],[Min (H)]])</f>
        <v>37.987107999999999</v>
      </c>
      <c r="H20" s="25">
        <v>46.934215999999999</v>
      </c>
      <c r="I20" s="24">
        <f>Table2[[#This Row],[Min (H)]]*2080</f>
        <v>60403.199999999997</v>
      </c>
      <c r="J20" s="24">
        <f>Table2[[#This Row],[Mid (H)]]*2080</f>
        <v>79013.184639999992</v>
      </c>
      <c r="K20" s="24">
        <f>Table2[[#This Row],[Max (H)]]*2080</f>
        <v>97623.169280000002</v>
      </c>
    </row>
    <row r="21" spans="1:11" x14ac:dyDescent="0.25">
      <c r="A21" s="23" t="s">
        <v>213</v>
      </c>
      <c r="B21" s="23" t="s">
        <v>852</v>
      </c>
      <c r="C21" s="23" t="s">
        <v>34</v>
      </c>
      <c r="D21" s="42" t="s">
        <v>37</v>
      </c>
      <c r="E21" s="43" t="s">
        <v>36</v>
      </c>
      <c r="F21" s="24">
        <v>29.04</v>
      </c>
      <c r="G21" s="25">
        <f>MEDIAN(H21,Table2[[#This Row],[Min (H)]])</f>
        <v>37.987107999999999</v>
      </c>
      <c r="H21" s="25">
        <v>46.934215999999999</v>
      </c>
      <c r="I21" s="24">
        <f>Table2[[#This Row],[Min (H)]]*2080</f>
        <v>60403.199999999997</v>
      </c>
      <c r="J21" s="24">
        <f>Table2[[#This Row],[Mid (H)]]*2080</f>
        <v>79013.184639999992</v>
      </c>
      <c r="K21" s="24">
        <f>Table2[[#This Row],[Max (H)]]*2080</f>
        <v>97623.169280000002</v>
      </c>
    </row>
    <row r="22" spans="1:11" x14ac:dyDescent="0.25">
      <c r="A22" s="23" t="s">
        <v>55</v>
      </c>
      <c r="B22" s="23" t="s">
        <v>56</v>
      </c>
      <c r="C22" s="23" t="s">
        <v>34</v>
      </c>
      <c r="D22" s="42" t="s">
        <v>39</v>
      </c>
      <c r="E22" s="43" t="s">
        <v>36</v>
      </c>
      <c r="F22" s="25">
        <v>25</v>
      </c>
      <c r="G22" s="25">
        <f>MEDIAN(H22,Table2[[#This Row],[Min (H)]])</f>
        <v>32.704840500000003</v>
      </c>
      <c r="H22" s="25">
        <v>40.409680999999999</v>
      </c>
      <c r="I22" s="24">
        <f>Table2[[#This Row],[Min (H)]]*2080</f>
        <v>52000</v>
      </c>
      <c r="J22" s="24">
        <f>Table2[[#This Row],[Mid (H)]]*2080</f>
        <v>68026.068240000008</v>
      </c>
      <c r="K22" s="24">
        <f>Table2[[#This Row],[Max (H)]]*2080</f>
        <v>84052.136480000001</v>
      </c>
    </row>
    <row r="23" spans="1:11" x14ac:dyDescent="0.25">
      <c r="A23" s="23" t="s">
        <v>57</v>
      </c>
      <c r="B23" s="23" t="s">
        <v>58</v>
      </c>
      <c r="C23" s="23" t="s">
        <v>34</v>
      </c>
      <c r="D23" s="42" t="s">
        <v>37</v>
      </c>
      <c r="E23" s="43" t="s">
        <v>36</v>
      </c>
      <c r="F23" s="24">
        <v>29.04</v>
      </c>
      <c r="G23" s="25">
        <f>MEDIAN(H23,Table2[[#This Row],[Min (H)]])</f>
        <v>37.987107999999999</v>
      </c>
      <c r="H23" s="25">
        <v>46.934215999999999</v>
      </c>
      <c r="I23" s="24">
        <f>Table2[[#This Row],[Min (H)]]*2080</f>
        <v>60403.199999999997</v>
      </c>
      <c r="J23" s="24">
        <f>Table2[[#This Row],[Mid (H)]]*2080</f>
        <v>79013.184639999992</v>
      </c>
      <c r="K23" s="24">
        <f>Table2[[#This Row],[Max (H)]]*2080</f>
        <v>97623.169280000002</v>
      </c>
    </row>
    <row r="24" spans="1:11" x14ac:dyDescent="0.25">
      <c r="A24" s="23" t="s">
        <v>61</v>
      </c>
      <c r="B24" s="23" t="s">
        <v>945</v>
      </c>
      <c r="C24" s="23" t="s">
        <v>34</v>
      </c>
      <c r="D24" s="42" t="s">
        <v>39</v>
      </c>
      <c r="E24" s="43" t="s">
        <v>36</v>
      </c>
      <c r="F24" s="24">
        <v>25</v>
      </c>
      <c r="G24" s="25">
        <f>MEDIAN(H24,Table2[[#This Row],[Min (H)]])</f>
        <v>32.704840500000003</v>
      </c>
      <c r="H24" s="25">
        <v>40.409680999999999</v>
      </c>
      <c r="I24" s="24">
        <f>Table2[[#This Row],[Min (H)]]*2080</f>
        <v>52000</v>
      </c>
      <c r="J24" s="24">
        <f>Table2[[#This Row],[Mid (H)]]*2080</f>
        <v>68026.068240000008</v>
      </c>
      <c r="K24" s="24">
        <f>Table2[[#This Row],[Max (H)]]*2080</f>
        <v>84052.136480000001</v>
      </c>
    </row>
    <row r="25" spans="1:11" x14ac:dyDescent="0.25">
      <c r="A25" s="23" t="s">
        <v>63</v>
      </c>
      <c r="B25" s="23" t="s">
        <v>64</v>
      </c>
      <c r="C25" s="23" t="s">
        <v>34</v>
      </c>
      <c r="D25" s="42" t="s">
        <v>38</v>
      </c>
      <c r="E25" s="43" t="s">
        <v>36</v>
      </c>
      <c r="F25" s="25">
        <v>32.31</v>
      </c>
      <c r="G25" s="25">
        <f>MEDIAN(H25,Table2[[#This Row],[Min (H)]])</f>
        <v>43.160209500000001</v>
      </c>
      <c r="H25" s="25">
        <v>54.010418999999999</v>
      </c>
      <c r="I25" s="24">
        <f>Table2[[#This Row],[Min (H)]]*2080</f>
        <v>67204.800000000003</v>
      </c>
      <c r="J25" s="24">
        <f>Table2[[#This Row],[Mid (H)]]*2080</f>
        <v>89773.235759999996</v>
      </c>
      <c r="K25" s="24">
        <f>Table2[[#This Row],[Max (H)]]*2080</f>
        <v>112341.67152</v>
      </c>
    </row>
    <row r="26" spans="1:11" x14ac:dyDescent="0.25">
      <c r="A26" s="44" t="s">
        <v>65</v>
      </c>
      <c r="B26" s="23" t="s">
        <v>987</v>
      </c>
      <c r="C26" s="23" t="s">
        <v>34</v>
      </c>
      <c r="D26" s="42" t="s">
        <v>37</v>
      </c>
      <c r="E26" s="43" t="s">
        <v>36</v>
      </c>
      <c r="F26" s="24">
        <v>29.04</v>
      </c>
      <c r="G26" s="25">
        <f>MEDIAN(H26,Table2[[#This Row],[Min (H)]])</f>
        <v>37.987107999999999</v>
      </c>
      <c r="H26" s="25">
        <v>46.934215999999999</v>
      </c>
      <c r="I26" s="24">
        <f>Table2[[#This Row],[Min (H)]]*2080</f>
        <v>60403.199999999997</v>
      </c>
      <c r="J26" s="24">
        <f>Table2[[#This Row],[Mid (H)]]*2080</f>
        <v>79013.184639999992</v>
      </c>
      <c r="K26" s="24">
        <f>Table2[[#This Row],[Max (H)]]*2080</f>
        <v>97623.169280000002</v>
      </c>
    </row>
    <row r="27" spans="1:11" x14ac:dyDescent="0.25">
      <c r="A27" s="23" t="s">
        <v>70</v>
      </c>
      <c r="B27" s="23" t="s">
        <v>71</v>
      </c>
      <c r="C27" s="23" t="s">
        <v>14</v>
      </c>
      <c r="D27" s="42" t="s">
        <v>72</v>
      </c>
      <c r="E27" s="43" t="s">
        <v>16</v>
      </c>
      <c r="F27" s="24">
        <v>15</v>
      </c>
      <c r="G27" s="25">
        <f>MEDIAN(H27,Table2[[#This Row],[Min (H)]])</f>
        <v>17.849079500000002</v>
      </c>
      <c r="H27" s="25">
        <v>20.698159000000004</v>
      </c>
      <c r="I27" s="24">
        <f>Table2[[#This Row],[Min (H)]]*2080</f>
        <v>31200</v>
      </c>
      <c r="J27" s="24">
        <f>Table2[[#This Row],[Mid (H)]]*2080</f>
        <v>37126.085360000005</v>
      </c>
      <c r="K27" s="24">
        <f>Table2[[#This Row],[Max (H)]]*2080</f>
        <v>43052.170720000009</v>
      </c>
    </row>
    <row r="28" spans="1:11" x14ac:dyDescent="0.25">
      <c r="A28" s="23" t="s">
        <v>73</v>
      </c>
      <c r="B28" s="23" t="s">
        <v>988</v>
      </c>
      <c r="C28" s="23" t="s">
        <v>14</v>
      </c>
      <c r="D28" s="42" t="s">
        <v>72</v>
      </c>
      <c r="E28" s="43" t="s">
        <v>16</v>
      </c>
      <c r="F28" s="24">
        <v>15</v>
      </c>
      <c r="G28" s="25">
        <f>MEDIAN(H28,Table2[[#This Row],[Min (H)]])</f>
        <v>17.849079500000002</v>
      </c>
      <c r="H28" s="25">
        <v>20.698159000000004</v>
      </c>
      <c r="I28" s="24">
        <f>Table2[[#This Row],[Min (H)]]*2080</f>
        <v>31200</v>
      </c>
      <c r="J28" s="24">
        <f>Table2[[#This Row],[Mid (H)]]*2080</f>
        <v>37126.085360000005</v>
      </c>
      <c r="K28" s="24">
        <f>Table2[[#This Row],[Max (H)]]*2080</f>
        <v>43052.170720000009</v>
      </c>
    </row>
    <row r="29" spans="1:11" x14ac:dyDescent="0.25">
      <c r="A29" s="23" t="s">
        <v>74</v>
      </c>
      <c r="B29" s="23" t="s">
        <v>75</v>
      </c>
      <c r="C29" s="23" t="s">
        <v>34</v>
      </c>
      <c r="D29" s="42" t="s">
        <v>76</v>
      </c>
      <c r="E29" s="43" t="s">
        <v>36</v>
      </c>
      <c r="F29" s="25">
        <v>48.04</v>
      </c>
      <c r="G29" s="25">
        <f>MEDIAN(H29,Table2[[#This Row],[Min (H)]])</f>
        <v>64.503944000000004</v>
      </c>
      <c r="H29" s="25">
        <v>80.967888000000002</v>
      </c>
      <c r="I29" s="24">
        <f>Table2[[#This Row],[Min (H)]]*2080</f>
        <v>99923.199999999997</v>
      </c>
      <c r="J29" s="24">
        <f>Table2[[#This Row],[Mid (H)]]*2080</f>
        <v>134168.20352000001</v>
      </c>
      <c r="K29" s="24">
        <f>Table2[[#This Row],[Max (H)]]*2080</f>
        <v>168413.20704000001</v>
      </c>
    </row>
    <row r="30" spans="1:11" x14ac:dyDescent="0.25">
      <c r="A30" s="23" t="s">
        <v>77</v>
      </c>
      <c r="B30" s="23" t="s">
        <v>989</v>
      </c>
      <c r="C30" s="23" t="s">
        <v>34</v>
      </c>
      <c r="D30" s="42" t="s">
        <v>225</v>
      </c>
      <c r="E30" s="43" t="s">
        <v>36</v>
      </c>
      <c r="F30" s="25">
        <v>62.02</v>
      </c>
      <c r="G30" s="25">
        <v>84.962069499999998</v>
      </c>
      <c r="H30" s="25">
        <v>107.904139</v>
      </c>
      <c r="I30" s="24">
        <v>129001.60000000001</v>
      </c>
      <c r="J30" s="24">
        <v>176721.10456000001</v>
      </c>
      <c r="K30" s="24">
        <v>224440.60912000001</v>
      </c>
    </row>
    <row r="31" spans="1:11" x14ac:dyDescent="0.25">
      <c r="A31" s="23" t="s">
        <v>79</v>
      </c>
      <c r="B31" s="23" t="s">
        <v>80</v>
      </c>
      <c r="C31" s="23" t="s">
        <v>34</v>
      </c>
      <c r="D31" s="42" t="s">
        <v>76</v>
      </c>
      <c r="E31" s="43" t="s">
        <v>36</v>
      </c>
      <c r="F31" s="25">
        <v>48.04</v>
      </c>
      <c r="G31" s="25">
        <f>MEDIAN(H31,Table2[[#This Row],[Min (H)]])</f>
        <v>64.503944000000004</v>
      </c>
      <c r="H31" s="25">
        <v>80.967888000000002</v>
      </c>
      <c r="I31" s="24">
        <f>Table2[[#This Row],[Min (H)]]*2080</f>
        <v>99923.199999999997</v>
      </c>
      <c r="J31" s="24">
        <f>Table2[[#This Row],[Mid (H)]]*2080</f>
        <v>134168.20352000001</v>
      </c>
      <c r="K31" s="24">
        <f>Table2[[#This Row],[Max (H)]]*2080</f>
        <v>168413.20704000001</v>
      </c>
    </row>
    <row r="32" spans="1:11" x14ac:dyDescent="0.25">
      <c r="A32" s="23" t="s">
        <v>83</v>
      </c>
      <c r="B32" s="23" t="s">
        <v>84</v>
      </c>
      <c r="C32" s="23" t="s">
        <v>34</v>
      </c>
      <c r="D32" s="42" t="s">
        <v>39</v>
      </c>
      <c r="E32" s="43" t="s">
        <v>36</v>
      </c>
      <c r="F32" s="25">
        <v>25</v>
      </c>
      <c r="G32" s="25">
        <f>MEDIAN(H32,Table2[[#This Row],[Min (H)]])</f>
        <v>32.704840500000003</v>
      </c>
      <c r="H32" s="25">
        <v>40.409680999999999</v>
      </c>
      <c r="I32" s="24">
        <f>Table2[[#This Row],[Min (H)]]*2080</f>
        <v>52000</v>
      </c>
      <c r="J32" s="24">
        <f>Table2[[#This Row],[Mid (H)]]*2080</f>
        <v>68026.068240000008</v>
      </c>
      <c r="K32" s="24">
        <f>Table2[[#This Row],[Max (H)]]*2080</f>
        <v>84052.136480000001</v>
      </c>
    </row>
    <row r="33" spans="1:11" x14ac:dyDescent="0.25">
      <c r="A33" s="23" t="s">
        <v>761</v>
      </c>
      <c r="B33" s="23" t="s">
        <v>776</v>
      </c>
      <c r="C33" s="23" t="s">
        <v>34</v>
      </c>
      <c r="D33" s="42" t="s">
        <v>38</v>
      </c>
      <c r="E33" s="43" t="s">
        <v>36</v>
      </c>
      <c r="F33" s="25">
        <v>32.31</v>
      </c>
      <c r="G33" s="25">
        <f>MEDIAN(H33,Table2[[#This Row],[Min (H)]])</f>
        <v>43.160209500000001</v>
      </c>
      <c r="H33" s="25">
        <v>54.010418999999999</v>
      </c>
      <c r="I33" s="24">
        <f>Table2[[#This Row],[Min (H)]]*2080</f>
        <v>67204.800000000003</v>
      </c>
      <c r="J33" s="24">
        <f>Table2[[#This Row],[Mid (H)]]*2080</f>
        <v>89773.235759999996</v>
      </c>
      <c r="K33" s="24">
        <f>Table2[[#This Row],[Max (H)]]*2080</f>
        <v>112341.67152</v>
      </c>
    </row>
    <row r="34" spans="1:11" x14ac:dyDescent="0.25">
      <c r="A34" s="23" t="s">
        <v>85</v>
      </c>
      <c r="B34" s="23" t="s">
        <v>86</v>
      </c>
      <c r="C34" s="23" t="s">
        <v>34</v>
      </c>
      <c r="D34" s="42" t="s">
        <v>76</v>
      </c>
      <c r="E34" s="43" t="s">
        <v>36</v>
      </c>
      <c r="F34" s="25">
        <v>48.04</v>
      </c>
      <c r="G34" s="25">
        <f>MEDIAN(H34,Table2[[#This Row],[Min (H)]])</f>
        <v>64.503944000000004</v>
      </c>
      <c r="H34" s="25">
        <v>80.967888000000002</v>
      </c>
      <c r="I34" s="24">
        <f>Table2[[#This Row],[Min (H)]]*2080</f>
        <v>99923.199999999997</v>
      </c>
      <c r="J34" s="24">
        <f>Table2[[#This Row],[Mid (H)]]*2080</f>
        <v>134168.20352000001</v>
      </c>
      <c r="K34" s="24">
        <f>Table2[[#This Row],[Max (H)]]*2080</f>
        <v>168413.20704000001</v>
      </c>
    </row>
    <row r="35" spans="1:11" x14ac:dyDescent="0.25">
      <c r="A35" s="23" t="s">
        <v>87</v>
      </c>
      <c r="B35" s="23" t="s">
        <v>991</v>
      </c>
      <c r="C35" s="23" t="s">
        <v>34</v>
      </c>
      <c r="D35" s="42" t="s">
        <v>50</v>
      </c>
      <c r="E35" s="43" t="s">
        <v>36</v>
      </c>
      <c r="F35" s="24">
        <v>36.81</v>
      </c>
      <c r="G35" s="25">
        <f>MEDIAN(H35,Table2[[#This Row],[Min (H)]])</f>
        <v>49.176404500000004</v>
      </c>
      <c r="H35" s="25">
        <v>61.542809000000005</v>
      </c>
      <c r="I35" s="24">
        <f>Table2[[#This Row],[Min (H)]]*2080</f>
        <v>76564.800000000003</v>
      </c>
      <c r="J35" s="24">
        <f>Table2[[#This Row],[Mid (H)]]*2080</f>
        <v>102286.92136000001</v>
      </c>
      <c r="K35" s="24">
        <f>Table2[[#This Row],[Max (H)]]*2080</f>
        <v>128009.04272000001</v>
      </c>
    </row>
    <row r="36" spans="1:11" x14ac:dyDescent="0.25">
      <c r="A36" s="23" t="s">
        <v>781</v>
      </c>
      <c r="B36" s="23" t="s">
        <v>782</v>
      </c>
      <c r="C36" s="23" t="s">
        <v>34</v>
      </c>
      <c r="D36" s="42" t="s">
        <v>81</v>
      </c>
      <c r="E36" s="43" t="s">
        <v>36</v>
      </c>
      <c r="F36" s="25">
        <v>42.63</v>
      </c>
      <c r="G36" s="25">
        <f>MEDIAN(H36,Table2[[#This Row],[Min (H)]])</f>
        <v>56.085997500000005</v>
      </c>
      <c r="H36" s="25">
        <v>69.541995</v>
      </c>
      <c r="I36" s="24">
        <f>Table2[[#This Row],[Min (H)]]*2080</f>
        <v>88670.400000000009</v>
      </c>
      <c r="J36" s="24">
        <f>Table2[[#This Row],[Mid (H)]]*2080</f>
        <v>116658.87480000001</v>
      </c>
      <c r="K36" s="24">
        <f>Table2[[#This Row],[Max (H)]]*2080</f>
        <v>144647.34959999999</v>
      </c>
    </row>
    <row r="37" spans="1:11" x14ac:dyDescent="0.25">
      <c r="A37" s="23" t="s">
        <v>88</v>
      </c>
      <c r="B37" s="23" t="s">
        <v>89</v>
      </c>
      <c r="C37" s="23" t="s">
        <v>34</v>
      </c>
      <c r="D37" s="42" t="s">
        <v>37</v>
      </c>
      <c r="E37" s="43" t="s">
        <v>36</v>
      </c>
      <c r="F37" s="24">
        <v>29.04</v>
      </c>
      <c r="G37" s="25">
        <f>MEDIAN(H37,Table2[[#This Row],[Min (H)]])</f>
        <v>37.987107999999999</v>
      </c>
      <c r="H37" s="25">
        <v>46.934215999999999</v>
      </c>
      <c r="I37" s="24">
        <f>Table2[[#This Row],[Min (H)]]*2080</f>
        <v>60403.199999999997</v>
      </c>
      <c r="J37" s="24">
        <f>Table2[[#This Row],[Mid (H)]]*2080</f>
        <v>79013.184639999992</v>
      </c>
      <c r="K37" s="24">
        <f>Table2[[#This Row],[Max (H)]]*2080</f>
        <v>97623.169280000002</v>
      </c>
    </row>
    <row r="38" spans="1:11" x14ac:dyDescent="0.25">
      <c r="A38" s="23" t="s">
        <v>91</v>
      </c>
      <c r="B38" s="23" t="s">
        <v>92</v>
      </c>
      <c r="C38" s="23" t="s">
        <v>34</v>
      </c>
      <c r="D38" s="42" t="s">
        <v>38</v>
      </c>
      <c r="E38" s="43" t="s">
        <v>36</v>
      </c>
      <c r="F38" s="25">
        <v>32.31</v>
      </c>
      <c r="G38" s="25">
        <f>MEDIAN(H38,Table2[[#This Row],[Min (H)]])</f>
        <v>43.160209500000001</v>
      </c>
      <c r="H38" s="25">
        <v>54.010418999999999</v>
      </c>
      <c r="I38" s="24">
        <f>Table2[[#This Row],[Min (H)]]*2080</f>
        <v>67204.800000000003</v>
      </c>
      <c r="J38" s="24">
        <f>Table2[[#This Row],[Mid (H)]]*2080</f>
        <v>89773.235759999996</v>
      </c>
      <c r="K38" s="24">
        <f>Table2[[#This Row],[Max (H)]]*2080</f>
        <v>112341.67152</v>
      </c>
    </row>
    <row r="39" spans="1:11" x14ac:dyDescent="0.25">
      <c r="A39" s="44" t="s">
        <v>949</v>
      </c>
      <c r="B39" s="23" t="s">
        <v>950</v>
      </c>
      <c r="C39" s="23" t="s">
        <v>66</v>
      </c>
      <c r="D39" s="42" t="s">
        <v>204</v>
      </c>
      <c r="E39" s="43" t="s">
        <v>16</v>
      </c>
      <c r="F39" s="24">
        <v>29.04</v>
      </c>
      <c r="G39" s="25">
        <f>MEDIAN(H39,Table2[[#This Row],[Min (H)]])</f>
        <v>37.987107999999999</v>
      </c>
      <c r="H39" s="25">
        <v>46.934215999999999</v>
      </c>
      <c r="I39" s="24">
        <f>Table2[[#This Row],[Min (H)]]*2080</f>
        <v>60403.199999999997</v>
      </c>
      <c r="J39" s="24">
        <f>Table2[[#This Row],[Mid (H)]]*2080</f>
        <v>79013.184639999992</v>
      </c>
      <c r="K39" s="24">
        <f>Table2[[#This Row],[Max (H)]]*2080</f>
        <v>97623.169280000002</v>
      </c>
    </row>
    <row r="40" spans="1:11" x14ac:dyDescent="0.25">
      <c r="A40" s="23" t="s">
        <v>93</v>
      </c>
      <c r="B40" s="23" t="s">
        <v>94</v>
      </c>
      <c r="C40" s="23" t="s">
        <v>34</v>
      </c>
      <c r="D40" s="42" t="s">
        <v>95</v>
      </c>
      <c r="E40" s="43" t="s">
        <v>36</v>
      </c>
      <c r="F40" s="24">
        <v>62.02</v>
      </c>
      <c r="G40" s="25">
        <f>MEDIAN(H40,Table2[[#This Row],[Min (H)]])</f>
        <v>84.962069499999998</v>
      </c>
      <c r="H40" s="25">
        <v>107.904139</v>
      </c>
      <c r="I40" s="24">
        <f>Table2[[#This Row],[Min (H)]]*2080</f>
        <v>129001.60000000001</v>
      </c>
      <c r="J40" s="24">
        <f>Table2[[#This Row],[Mid (H)]]*2080</f>
        <v>176721.10456000001</v>
      </c>
      <c r="K40" s="24">
        <f>Table2[[#This Row],[Max (H)]]*2080</f>
        <v>224440.60912000001</v>
      </c>
    </row>
    <row r="41" spans="1:11" x14ac:dyDescent="0.25">
      <c r="A41" s="23" t="s">
        <v>835</v>
      </c>
      <c r="B41" s="23" t="s">
        <v>842</v>
      </c>
      <c r="C41" s="23" t="s">
        <v>34</v>
      </c>
      <c r="D41" s="42" t="s">
        <v>133</v>
      </c>
      <c r="E41" s="43" t="s">
        <v>36</v>
      </c>
      <c r="F41" s="25">
        <v>62.97</v>
      </c>
      <c r="G41" s="25">
        <f>MEDIAN(H41,Table2[[#This Row],[Min (H)]])</f>
        <v>84.5565225</v>
      </c>
      <c r="H41" s="25">
        <v>106.143045</v>
      </c>
      <c r="I41" s="24">
        <f>Table2[[#This Row],[Min (H)]]*2080</f>
        <v>130977.59999999999</v>
      </c>
      <c r="J41" s="24">
        <f>Table2[[#This Row],[Mid (H)]]*2080</f>
        <v>175877.5668</v>
      </c>
      <c r="K41" s="24">
        <f>Table2[[#This Row],[Max (H)]]*2080</f>
        <v>220777.5336</v>
      </c>
    </row>
    <row r="42" spans="1:11" x14ac:dyDescent="0.25">
      <c r="A42" s="23" t="s">
        <v>96</v>
      </c>
      <c r="B42" s="23" t="s">
        <v>97</v>
      </c>
      <c r="C42" s="23" t="s">
        <v>34</v>
      </c>
      <c r="D42" s="42" t="s">
        <v>38</v>
      </c>
      <c r="E42" s="43" t="s">
        <v>36</v>
      </c>
      <c r="F42" s="24">
        <v>32.31</v>
      </c>
      <c r="G42" s="25">
        <f>MEDIAN(H42,Table2[[#This Row],[Min (H)]])</f>
        <v>43.160209500000001</v>
      </c>
      <c r="H42" s="25">
        <v>54.010418999999999</v>
      </c>
      <c r="I42" s="24">
        <f>Table2[[#This Row],[Min (H)]]*2080</f>
        <v>67204.800000000003</v>
      </c>
      <c r="J42" s="24">
        <f>Table2[[#This Row],[Mid (H)]]*2080</f>
        <v>89773.235759999996</v>
      </c>
      <c r="K42" s="24">
        <f>Table2[[#This Row],[Max (H)]]*2080</f>
        <v>112341.67152</v>
      </c>
    </row>
    <row r="43" spans="1:11" x14ac:dyDescent="0.25">
      <c r="A43" s="23" t="s">
        <v>98</v>
      </c>
      <c r="B43" s="23" t="s">
        <v>99</v>
      </c>
      <c r="C43" s="23" t="s">
        <v>14</v>
      </c>
      <c r="D43" s="42" t="s">
        <v>100</v>
      </c>
      <c r="E43" s="43" t="s">
        <v>16</v>
      </c>
      <c r="F43" s="25">
        <v>25</v>
      </c>
      <c r="G43" s="25">
        <f>MEDIAN(H43,Table2[[#This Row],[Min (H)]])</f>
        <v>32.704840500000003</v>
      </c>
      <c r="H43" s="25">
        <v>40.409680999999999</v>
      </c>
      <c r="I43" s="24">
        <f>Table2[[#This Row],[Min (H)]]*2080</f>
        <v>52000</v>
      </c>
      <c r="J43" s="24">
        <f>Table2[[#This Row],[Mid (H)]]*2080</f>
        <v>68026.068240000008</v>
      </c>
      <c r="K43" s="24">
        <f>Table2[[#This Row],[Max (H)]]*2080</f>
        <v>84052.136480000001</v>
      </c>
    </row>
    <row r="44" spans="1:11" x14ac:dyDescent="0.25">
      <c r="A44" s="23" t="s">
        <v>101</v>
      </c>
      <c r="B44" s="23" t="s">
        <v>102</v>
      </c>
      <c r="C44" s="23" t="s">
        <v>34</v>
      </c>
      <c r="D44" s="42" t="s">
        <v>82</v>
      </c>
      <c r="E44" s="43" t="s">
        <v>36</v>
      </c>
      <c r="F44" s="25">
        <v>49.83</v>
      </c>
      <c r="G44" s="25">
        <f>MEDIAN(H44,Table2[[#This Row],[Min (H)]])</f>
        <v>65.552774499999998</v>
      </c>
      <c r="H44" s="25">
        <v>81.275548999999998</v>
      </c>
      <c r="I44" s="24">
        <f>Table2[[#This Row],[Min (H)]]*2080</f>
        <v>103646.39999999999</v>
      </c>
      <c r="J44" s="24">
        <f>Table2[[#This Row],[Mid (H)]]*2080</f>
        <v>136349.77095999999</v>
      </c>
      <c r="K44" s="24">
        <f>Table2[[#This Row],[Max (H)]]*2080</f>
        <v>169053.14191999999</v>
      </c>
    </row>
    <row r="45" spans="1:11" x14ac:dyDescent="0.25">
      <c r="A45" s="44">
        <v>1323</v>
      </c>
      <c r="B45" s="23" t="s">
        <v>967</v>
      </c>
      <c r="C45" s="23" t="s">
        <v>34</v>
      </c>
      <c r="D45" s="42" t="s">
        <v>105</v>
      </c>
      <c r="E45" s="43" t="s">
        <v>16</v>
      </c>
      <c r="F45" s="24">
        <v>21.59</v>
      </c>
      <c r="G45" s="25">
        <f>MEDIAN(H45,Table2[[#This Row],[Min (H)]])</f>
        <v>28.236196000000007</v>
      </c>
      <c r="H45" s="25">
        <v>34.88239200000001</v>
      </c>
      <c r="I45" s="24">
        <f>Table2[[#This Row],[Min (H)]]*2080</f>
        <v>44907.199999999997</v>
      </c>
      <c r="J45" s="24">
        <f>Table2[[#This Row],[Mid (H)]]*2080</f>
        <v>58731.287680000016</v>
      </c>
      <c r="K45" s="24">
        <f>Table2[[#This Row],[Max (H)]]*2080</f>
        <v>72555.37536000002</v>
      </c>
    </row>
    <row r="46" spans="1:11" x14ac:dyDescent="0.25">
      <c r="A46" s="44">
        <v>1303</v>
      </c>
      <c r="B46" s="23" t="s">
        <v>966</v>
      </c>
      <c r="C46" s="23" t="s">
        <v>34</v>
      </c>
      <c r="D46" s="42" t="s">
        <v>50</v>
      </c>
      <c r="E46" s="43" t="s">
        <v>36</v>
      </c>
      <c r="F46" s="24">
        <v>36.81</v>
      </c>
      <c r="G46" s="25">
        <f>MEDIAN(H46,Table2[[#This Row],[Min (H)]])</f>
        <v>49.176404500000004</v>
      </c>
      <c r="H46" s="25">
        <v>61.542809000000005</v>
      </c>
      <c r="I46" s="24">
        <f>Table2[[#This Row],[Min (H)]]*2080</f>
        <v>76564.800000000003</v>
      </c>
      <c r="J46" s="24">
        <f>Table2[[#This Row],[Mid (H)]]*2080</f>
        <v>102286.92136000001</v>
      </c>
      <c r="K46" s="24">
        <f>Table2[[#This Row],[Max (H)]]*2080</f>
        <v>128009.04272000001</v>
      </c>
    </row>
    <row r="47" spans="1:11" x14ac:dyDescent="0.25">
      <c r="A47" s="23" t="s">
        <v>803</v>
      </c>
      <c r="B47" s="23" t="s">
        <v>804</v>
      </c>
      <c r="C47" s="23" t="s">
        <v>14</v>
      </c>
      <c r="D47" s="42" t="s">
        <v>15</v>
      </c>
      <c r="E47" s="43" t="s">
        <v>16</v>
      </c>
      <c r="F47" s="24">
        <v>21.59</v>
      </c>
      <c r="G47" s="25">
        <f>MEDIAN(H47,Table2[[#This Row],[Min (H)]])</f>
        <v>28.236196000000007</v>
      </c>
      <c r="H47" s="25">
        <v>34.88239200000001</v>
      </c>
      <c r="I47" s="24">
        <f>Table2[[#This Row],[Min (H)]]*2080</f>
        <v>44907.199999999997</v>
      </c>
      <c r="J47" s="24">
        <f>Table2[[#This Row],[Mid (H)]]*2080</f>
        <v>58731.287680000016</v>
      </c>
      <c r="K47" s="24">
        <f>Table2[[#This Row],[Max (H)]]*2080</f>
        <v>72555.37536000002</v>
      </c>
    </row>
    <row r="48" spans="1:11" x14ac:dyDescent="0.25">
      <c r="A48" s="23" t="s">
        <v>107</v>
      </c>
      <c r="B48" s="23" t="s">
        <v>108</v>
      </c>
      <c r="C48" s="23" t="s">
        <v>34</v>
      </c>
      <c r="D48" s="42" t="s">
        <v>45</v>
      </c>
      <c r="E48" s="43" t="s">
        <v>36</v>
      </c>
      <c r="F48" s="25">
        <v>21.59</v>
      </c>
      <c r="G48" s="25">
        <f>MEDIAN(H48,Table2[[#This Row],[Min (H)]])</f>
        <v>28.236196000000007</v>
      </c>
      <c r="H48" s="25">
        <v>34.88239200000001</v>
      </c>
      <c r="I48" s="24">
        <f>Table2[[#This Row],[Min (H)]]*2080</f>
        <v>44907.199999999997</v>
      </c>
      <c r="J48" s="24">
        <f>Table2[[#This Row],[Mid (H)]]*2080</f>
        <v>58731.287680000016</v>
      </c>
      <c r="K48" s="24">
        <f>Table2[[#This Row],[Max (H)]]*2080</f>
        <v>72555.37536000002</v>
      </c>
    </row>
    <row r="49" spans="1:11" x14ac:dyDescent="0.25">
      <c r="A49" s="23" t="s">
        <v>110</v>
      </c>
      <c r="B49" s="23" t="s">
        <v>992</v>
      </c>
      <c r="C49" s="23" t="s">
        <v>66</v>
      </c>
      <c r="D49" s="42" t="s">
        <v>19</v>
      </c>
      <c r="E49" s="43" t="s">
        <v>16</v>
      </c>
      <c r="F49" s="24">
        <v>25.65</v>
      </c>
      <c r="G49" s="25">
        <f>MEDIAN(H49,Table2[[#This Row],[Min (H)]])</f>
        <v>33.549681500000005</v>
      </c>
      <c r="H49" s="25">
        <v>41.449363000000005</v>
      </c>
      <c r="I49" s="24">
        <f>Table2[[#This Row],[Min (H)]]*2080</f>
        <v>53352</v>
      </c>
      <c r="J49" s="24">
        <f>Table2[[#This Row],[Mid (H)]]*2080</f>
        <v>69783.337520000016</v>
      </c>
      <c r="K49" s="24">
        <f>Table2[[#This Row],[Max (H)]]*2080</f>
        <v>86214.675040000016</v>
      </c>
    </row>
    <row r="50" spans="1:11" x14ac:dyDescent="0.25">
      <c r="A50" s="23" t="s">
        <v>814</v>
      </c>
      <c r="B50" s="23" t="s">
        <v>815</v>
      </c>
      <c r="C50" s="23" t="s">
        <v>34</v>
      </c>
      <c r="D50" s="42" t="s">
        <v>38</v>
      </c>
      <c r="E50" s="43" t="s">
        <v>36</v>
      </c>
      <c r="F50" s="25">
        <v>32.31</v>
      </c>
      <c r="G50" s="25">
        <f>MEDIAN(H50,Table2[[#This Row],[Min (H)]])</f>
        <v>43.160209500000001</v>
      </c>
      <c r="H50" s="25">
        <v>54.010418999999999</v>
      </c>
      <c r="I50" s="24">
        <f>Table2[[#This Row],[Min (H)]]*2080</f>
        <v>67204.800000000003</v>
      </c>
      <c r="J50" s="24">
        <f>Table2[[#This Row],[Mid (H)]]*2080</f>
        <v>89773.235759999996</v>
      </c>
      <c r="K50" s="24">
        <f>Table2[[#This Row],[Max (H)]]*2080</f>
        <v>112341.67152</v>
      </c>
    </row>
    <row r="51" spans="1:11" x14ac:dyDescent="0.25">
      <c r="A51" s="23" t="s">
        <v>813</v>
      </c>
      <c r="B51" s="23" t="s">
        <v>993</v>
      </c>
      <c r="C51" s="23" t="s">
        <v>34</v>
      </c>
      <c r="D51" s="42" t="s">
        <v>50</v>
      </c>
      <c r="E51" s="43" t="s">
        <v>36</v>
      </c>
      <c r="F51" s="24">
        <v>36.81</v>
      </c>
      <c r="G51" s="25">
        <f>MEDIAN(H51,Table2[[#This Row],[Min (H)]])</f>
        <v>49.176404500000004</v>
      </c>
      <c r="H51" s="25">
        <v>61.542809000000005</v>
      </c>
      <c r="I51" s="24">
        <f>Table2[[#This Row],[Min (H)]]*2080</f>
        <v>76564.800000000003</v>
      </c>
      <c r="J51" s="24">
        <f>Table2[[#This Row],[Mid (H)]]*2080</f>
        <v>102286.92136000001</v>
      </c>
      <c r="K51" s="24">
        <f>Table2[[#This Row],[Max (H)]]*2080</f>
        <v>128009.04272000001</v>
      </c>
    </row>
    <row r="52" spans="1:11" x14ac:dyDescent="0.25">
      <c r="A52" s="23" t="s">
        <v>111</v>
      </c>
      <c r="B52" s="23" t="s">
        <v>112</v>
      </c>
      <c r="C52" s="23" t="s">
        <v>34</v>
      </c>
      <c r="D52" s="42" t="s">
        <v>81</v>
      </c>
      <c r="E52" s="43" t="s">
        <v>36</v>
      </c>
      <c r="F52" s="25">
        <v>42.63</v>
      </c>
      <c r="G52" s="25">
        <f>MEDIAN(H52,Table2[[#This Row],[Min (H)]])</f>
        <v>56.085997500000005</v>
      </c>
      <c r="H52" s="25">
        <v>69.541995</v>
      </c>
      <c r="I52" s="24">
        <f>Table2[[#This Row],[Min (H)]]*2080</f>
        <v>88670.400000000009</v>
      </c>
      <c r="J52" s="24">
        <f>Table2[[#This Row],[Mid (H)]]*2080</f>
        <v>116658.87480000001</v>
      </c>
      <c r="K52" s="24">
        <f>Table2[[#This Row],[Max (H)]]*2080</f>
        <v>144647.34959999999</v>
      </c>
    </row>
    <row r="53" spans="1:11" x14ac:dyDescent="0.25">
      <c r="A53" s="23" t="s">
        <v>113</v>
      </c>
      <c r="B53" s="23" t="s">
        <v>960</v>
      </c>
      <c r="C53" s="23" t="s">
        <v>14</v>
      </c>
      <c r="D53" s="42" t="s">
        <v>72</v>
      </c>
      <c r="E53" s="43" t="s">
        <v>16</v>
      </c>
      <c r="F53" s="25">
        <v>15</v>
      </c>
      <c r="G53" s="25">
        <f>MEDIAN(H53,Table2[[#This Row],[Min (H)]])</f>
        <v>17.849079500000002</v>
      </c>
      <c r="H53" s="25">
        <v>20.698159000000004</v>
      </c>
      <c r="I53" s="24">
        <f>Table2[[#This Row],[Min (H)]]*2080</f>
        <v>31200</v>
      </c>
      <c r="J53" s="24">
        <f>Table2[[#This Row],[Mid (H)]]*2080</f>
        <v>37126.085360000005</v>
      </c>
      <c r="K53" s="24">
        <f>Table2[[#This Row],[Max (H)]]*2080</f>
        <v>43052.170720000009</v>
      </c>
    </row>
    <row r="54" spans="1:11" x14ac:dyDescent="0.25">
      <c r="A54" s="23" t="s">
        <v>114</v>
      </c>
      <c r="B54" s="23" t="s">
        <v>115</v>
      </c>
      <c r="C54" s="23" t="s">
        <v>34</v>
      </c>
      <c r="D54" s="42" t="s">
        <v>104</v>
      </c>
      <c r="E54" s="43" t="s">
        <v>36</v>
      </c>
      <c r="F54" s="25">
        <v>42.4</v>
      </c>
      <c r="G54" s="25">
        <f>MEDIAN(H54,Table2[[#This Row],[Min (H)]])</f>
        <v>56.649973500000002</v>
      </c>
      <c r="H54" s="25">
        <v>70.899947000000012</v>
      </c>
      <c r="I54" s="24">
        <f>Table2[[#This Row],[Min (H)]]*2080</f>
        <v>88192</v>
      </c>
      <c r="J54" s="24">
        <f>Table2[[#This Row],[Mid (H)]]*2080</f>
        <v>117831.94488000001</v>
      </c>
      <c r="K54" s="24">
        <f>Table2[[#This Row],[Max (H)]]*2080</f>
        <v>147471.88976000002</v>
      </c>
    </row>
    <row r="55" spans="1:11" x14ac:dyDescent="0.25">
      <c r="A55" s="23" t="s">
        <v>116</v>
      </c>
      <c r="B55" s="23" t="s">
        <v>117</v>
      </c>
      <c r="C55" s="23" t="s">
        <v>34</v>
      </c>
      <c r="D55" s="42" t="s">
        <v>37</v>
      </c>
      <c r="E55" s="43" t="s">
        <v>36</v>
      </c>
      <c r="F55" s="25">
        <v>29.04</v>
      </c>
      <c r="G55" s="25">
        <f>MEDIAN(H55,Table2[[#This Row],[Min (H)]])</f>
        <v>37.987107999999999</v>
      </c>
      <c r="H55" s="25">
        <v>46.934215999999999</v>
      </c>
      <c r="I55" s="24">
        <f>Table2[[#This Row],[Min (H)]]*2080</f>
        <v>60403.199999999997</v>
      </c>
      <c r="J55" s="24">
        <f>Table2[[#This Row],[Mid (H)]]*2080</f>
        <v>79013.184639999992</v>
      </c>
      <c r="K55" s="24">
        <f>Table2[[#This Row],[Max (H)]]*2080</f>
        <v>97623.169280000002</v>
      </c>
    </row>
    <row r="56" spans="1:11" x14ac:dyDescent="0.25">
      <c r="A56" s="23" t="s">
        <v>118</v>
      </c>
      <c r="B56" s="23" t="s">
        <v>119</v>
      </c>
      <c r="C56" s="23" t="s">
        <v>34</v>
      </c>
      <c r="D56" s="42" t="s">
        <v>50</v>
      </c>
      <c r="E56" s="43" t="s">
        <v>36</v>
      </c>
      <c r="F56" s="25">
        <v>36.81</v>
      </c>
      <c r="G56" s="25">
        <f>MEDIAN(H56,Table2[[#This Row],[Min (H)]])</f>
        <v>49.176404500000004</v>
      </c>
      <c r="H56" s="25">
        <v>61.542809000000005</v>
      </c>
      <c r="I56" s="24">
        <f>Table2[[#This Row],[Min (H)]]*2080</f>
        <v>76564.800000000003</v>
      </c>
      <c r="J56" s="24">
        <f>Table2[[#This Row],[Mid (H)]]*2080</f>
        <v>102286.92136000001</v>
      </c>
      <c r="K56" s="24">
        <f>Table2[[#This Row],[Max (H)]]*2080</f>
        <v>128009.04272000001</v>
      </c>
    </row>
    <row r="57" spans="1:11" x14ac:dyDescent="0.25">
      <c r="A57" s="23" t="s">
        <v>120</v>
      </c>
      <c r="B57" s="23" t="s">
        <v>121</v>
      </c>
      <c r="C57" s="23" t="s">
        <v>34</v>
      </c>
      <c r="D57" s="42" t="s">
        <v>68</v>
      </c>
      <c r="E57" s="43" t="s">
        <v>36</v>
      </c>
      <c r="F57" s="25">
        <v>29.36</v>
      </c>
      <c r="G57" s="25">
        <f>MEDIAN(H57,Table2[[#This Row],[Min (H)]])</f>
        <v>38.401724000000002</v>
      </c>
      <c r="H57" s="25">
        <v>47.443447999999997</v>
      </c>
      <c r="I57" s="24">
        <f>Table2[[#This Row],[Min (H)]]*2080</f>
        <v>61068.799999999996</v>
      </c>
      <c r="J57" s="24">
        <f>Table2[[#This Row],[Mid (H)]]*2080</f>
        <v>79875.585919999998</v>
      </c>
      <c r="K57" s="24">
        <f>Table2[[#This Row],[Max (H)]]*2080</f>
        <v>98682.371839999993</v>
      </c>
    </row>
    <row r="58" spans="1:11" x14ac:dyDescent="0.25">
      <c r="A58" s="23" t="s">
        <v>122</v>
      </c>
      <c r="B58" s="23" t="s">
        <v>123</v>
      </c>
      <c r="C58" s="23" t="s">
        <v>34</v>
      </c>
      <c r="D58" s="42" t="s">
        <v>47</v>
      </c>
      <c r="E58" s="43" t="s">
        <v>36</v>
      </c>
      <c r="F58" s="25">
        <v>33.159999999999997</v>
      </c>
      <c r="G58" s="25">
        <f>MEDIAN(H58,Table2[[#This Row],[Min (H)]])</f>
        <v>43.378333999999995</v>
      </c>
      <c r="H58" s="25">
        <v>53.596668000000001</v>
      </c>
      <c r="I58" s="24">
        <f>Table2[[#This Row],[Min (H)]]*2080</f>
        <v>68972.799999999988</v>
      </c>
      <c r="J58" s="24">
        <f>Table2[[#This Row],[Mid (H)]]*2080</f>
        <v>90226.93471999999</v>
      </c>
      <c r="K58" s="24">
        <f>Table2[[#This Row],[Max (H)]]*2080</f>
        <v>111481.06944000001</v>
      </c>
    </row>
    <row r="59" spans="1:11" x14ac:dyDescent="0.25">
      <c r="A59" s="23" t="s">
        <v>124</v>
      </c>
      <c r="B59" s="23" t="s">
        <v>994</v>
      </c>
      <c r="C59" s="23" t="s">
        <v>34</v>
      </c>
      <c r="D59" s="42" t="s">
        <v>35</v>
      </c>
      <c r="E59" s="43" t="s">
        <v>36</v>
      </c>
      <c r="F59" s="25">
        <v>36.729999999999997</v>
      </c>
      <c r="G59" s="25">
        <f>MEDIAN(H59,Table2[[#This Row],[Min (H)]])</f>
        <v>49.072750499999998</v>
      </c>
      <c r="H59" s="25">
        <v>61.415500999999999</v>
      </c>
      <c r="I59" s="24">
        <f>Table2[[#This Row],[Min (H)]]*2080</f>
        <v>76398.399999999994</v>
      </c>
      <c r="J59" s="24">
        <f>Table2[[#This Row],[Mid (H)]]*2080</f>
        <v>102071.32104</v>
      </c>
      <c r="K59" s="24">
        <f>Table2[[#This Row],[Max (H)]]*2080</f>
        <v>127744.24208</v>
      </c>
    </row>
    <row r="60" spans="1:11" x14ac:dyDescent="0.25">
      <c r="A60" s="44" t="s">
        <v>125</v>
      </c>
      <c r="B60" s="23" t="s">
        <v>126</v>
      </c>
      <c r="C60" s="23" t="s">
        <v>34</v>
      </c>
      <c r="D60" s="42" t="s">
        <v>47</v>
      </c>
      <c r="E60" s="43" t="s">
        <v>36</v>
      </c>
      <c r="F60" s="24">
        <v>33.159999999999997</v>
      </c>
      <c r="G60" s="25">
        <f>MEDIAN(H60,Table2[[#This Row],[Min (H)]])</f>
        <v>43.378333999999995</v>
      </c>
      <c r="H60" s="25">
        <v>53.596668000000001</v>
      </c>
      <c r="I60" s="24">
        <f>Table2[[#This Row],[Min (H)]]*2080</f>
        <v>68972.799999999988</v>
      </c>
      <c r="J60" s="24">
        <f>Table2[[#This Row],[Mid (H)]]*2080</f>
        <v>90226.93471999999</v>
      </c>
      <c r="K60" s="24">
        <f>Table2[[#This Row],[Max (H)]]*2080</f>
        <v>111481.06944000001</v>
      </c>
    </row>
    <row r="61" spans="1:11" x14ac:dyDescent="0.25">
      <c r="A61" s="23" t="s">
        <v>127</v>
      </c>
      <c r="B61" s="23" t="s">
        <v>128</v>
      </c>
      <c r="C61" s="23" t="s">
        <v>34</v>
      </c>
      <c r="D61" s="42" t="s">
        <v>47</v>
      </c>
      <c r="E61" s="43" t="s">
        <v>36</v>
      </c>
      <c r="F61" s="24">
        <v>33.159999999999997</v>
      </c>
      <c r="G61" s="25">
        <f>MEDIAN(H61,Table2[[#This Row],[Min (H)]])</f>
        <v>43.378333999999995</v>
      </c>
      <c r="H61" s="25">
        <v>53.596668000000001</v>
      </c>
      <c r="I61" s="24">
        <f>Table2[[#This Row],[Min (H)]]*2080</f>
        <v>68972.799999999988</v>
      </c>
      <c r="J61" s="24">
        <f>Table2[[#This Row],[Mid (H)]]*2080</f>
        <v>90226.93471999999</v>
      </c>
      <c r="K61" s="24">
        <f>Table2[[#This Row],[Max (H)]]*2080</f>
        <v>111481.06944000001</v>
      </c>
    </row>
    <row r="62" spans="1:11" x14ac:dyDescent="0.25">
      <c r="A62" s="23" t="s">
        <v>129</v>
      </c>
      <c r="B62" s="23" t="s">
        <v>130</v>
      </c>
      <c r="C62" s="23" t="s">
        <v>14</v>
      </c>
      <c r="D62" s="42" t="s">
        <v>17</v>
      </c>
      <c r="E62" s="43" t="s">
        <v>16</v>
      </c>
      <c r="F62" s="24">
        <v>17.89</v>
      </c>
      <c r="G62" s="25">
        <f>MEDIAN(H62,Table2[[#This Row],[Min (H)]])</f>
        <v>22.901139499999999</v>
      </c>
      <c r="H62" s="25">
        <v>27.912279000000002</v>
      </c>
      <c r="I62" s="24">
        <f>Table2[[#This Row],[Min (H)]]*2080</f>
        <v>37211.200000000004</v>
      </c>
      <c r="J62" s="24">
        <f>Table2[[#This Row],[Mid (H)]]*2080</f>
        <v>47634.370159999999</v>
      </c>
      <c r="K62" s="24">
        <f>Table2[[#This Row],[Max (H)]]*2080</f>
        <v>58057.54032</v>
      </c>
    </row>
    <row r="63" spans="1:11" x14ac:dyDescent="0.25">
      <c r="A63" s="44" t="s">
        <v>131</v>
      </c>
      <c r="B63" s="23" t="s">
        <v>132</v>
      </c>
      <c r="C63" s="23" t="s">
        <v>66</v>
      </c>
      <c r="D63" s="45" t="s">
        <v>15</v>
      </c>
      <c r="E63" s="43" t="s">
        <v>16</v>
      </c>
      <c r="F63" s="25">
        <v>21.59</v>
      </c>
      <c r="G63" s="25">
        <f>MEDIAN(H63,Table2[[#This Row],[Min (H)]])</f>
        <v>28.236196000000007</v>
      </c>
      <c r="H63" s="25">
        <v>34.88239200000001</v>
      </c>
      <c r="I63" s="24">
        <f>Table2[[#This Row],[Min (H)]]*2080</f>
        <v>44907.199999999997</v>
      </c>
      <c r="J63" s="24">
        <f>Table2[[#This Row],[Mid (H)]]*2080</f>
        <v>58731.287680000016</v>
      </c>
      <c r="K63" s="24">
        <f>Table2[[#This Row],[Max (H)]]*2080</f>
        <v>72555.37536000002</v>
      </c>
    </row>
    <row r="64" spans="1:11" x14ac:dyDescent="0.25">
      <c r="A64" s="23" t="s">
        <v>135</v>
      </c>
      <c r="B64" s="23" t="s">
        <v>136</v>
      </c>
      <c r="C64" s="23" t="s">
        <v>66</v>
      </c>
      <c r="D64" s="42" t="s">
        <v>137</v>
      </c>
      <c r="E64" s="43" t="s">
        <v>16</v>
      </c>
      <c r="F64" s="25">
        <v>36.729999999999997</v>
      </c>
      <c r="G64" s="25">
        <f>MEDIAN(H64,Table2[[#This Row],[Min (H)]])</f>
        <v>49.072750499999998</v>
      </c>
      <c r="H64" s="25">
        <v>61.415500999999999</v>
      </c>
      <c r="I64" s="24">
        <f>Table2[[#This Row],[Min (H)]]*2080</f>
        <v>76398.399999999994</v>
      </c>
      <c r="J64" s="24">
        <f>Table2[[#This Row],[Mid (H)]]*2080</f>
        <v>102071.32104</v>
      </c>
      <c r="K64" s="24">
        <f>Table2[[#This Row],[Max (H)]]*2080</f>
        <v>127744.24208</v>
      </c>
    </row>
    <row r="65" spans="1:11" x14ac:dyDescent="0.25">
      <c r="A65" s="44" t="s">
        <v>138</v>
      </c>
      <c r="B65" s="23" t="s">
        <v>139</v>
      </c>
      <c r="C65" s="23" t="s">
        <v>34</v>
      </c>
      <c r="D65" s="42" t="s">
        <v>262</v>
      </c>
      <c r="E65" s="43" t="s">
        <v>36</v>
      </c>
      <c r="F65" s="25">
        <v>72.39</v>
      </c>
      <c r="G65" s="25">
        <f>MEDIAN(H65,Table2[[#This Row],[Min (H)]])</f>
        <v>99.175328500000006</v>
      </c>
      <c r="H65" s="25">
        <v>125.96065700000001</v>
      </c>
      <c r="I65" s="24">
        <f>Table2[[#This Row],[Min (H)]]*2080</f>
        <v>150571.20000000001</v>
      </c>
      <c r="J65" s="24">
        <f>Table2[[#This Row],[Mid (H)]]*2080</f>
        <v>206284.68328000003</v>
      </c>
      <c r="K65" s="24">
        <f>Table2[[#This Row],[Max (H)]]*2080</f>
        <v>261998.16656000001</v>
      </c>
    </row>
    <row r="66" spans="1:11" x14ac:dyDescent="0.25">
      <c r="A66" s="23" t="s">
        <v>140</v>
      </c>
      <c r="B66" s="23" t="s">
        <v>141</v>
      </c>
      <c r="C66" s="23" t="s">
        <v>34</v>
      </c>
      <c r="D66" s="42" t="s">
        <v>35</v>
      </c>
      <c r="E66" s="43" t="s">
        <v>36</v>
      </c>
      <c r="F66" s="24">
        <v>36.729999999999997</v>
      </c>
      <c r="G66" s="25">
        <f>MEDIAN(H66,Table2[[#This Row],[Min (H)]])</f>
        <v>49.072750499999998</v>
      </c>
      <c r="H66" s="25">
        <v>61.415500999999999</v>
      </c>
      <c r="I66" s="24">
        <f>Table2[[#This Row],[Min (H)]]*2080</f>
        <v>76398.399999999994</v>
      </c>
      <c r="J66" s="24">
        <f>Table2[[#This Row],[Mid (H)]]*2080</f>
        <v>102071.32104</v>
      </c>
      <c r="K66" s="24">
        <f>Table2[[#This Row],[Max (H)]]*2080</f>
        <v>127744.24208</v>
      </c>
    </row>
    <row r="67" spans="1:11" x14ac:dyDescent="0.25">
      <c r="A67" s="23" t="s">
        <v>134</v>
      </c>
      <c r="B67" s="23" t="s">
        <v>783</v>
      </c>
      <c r="C67" s="23" t="s">
        <v>34</v>
      </c>
      <c r="D67" s="42" t="s">
        <v>50</v>
      </c>
      <c r="E67" s="43" t="s">
        <v>36</v>
      </c>
      <c r="F67" s="25">
        <v>36.81</v>
      </c>
      <c r="G67" s="25">
        <f>MEDIAN(H67,Table2[[#This Row],[Min (H)]])</f>
        <v>49.176404500000004</v>
      </c>
      <c r="H67" s="25">
        <v>61.542809000000005</v>
      </c>
      <c r="I67" s="24">
        <f>Table2[[#This Row],[Min (H)]]*2080</f>
        <v>76564.800000000003</v>
      </c>
      <c r="J67" s="24">
        <f>Table2[[#This Row],[Mid (H)]]*2080</f>
        <v>102286.92136000001</v>
      </c>
      <c r="K67" s="24">
        <f>Table2[[#This Row],[Max (H)]]*2080</f>
        <v>128009.04272000001</v>
      </c>
    </row>
    <row r="68" spans="1:11" x14ac:dyDescent="0.25">
      <c r="A68" s="44" t="s">
        <v>142</v>
      </c>
      <c r="B68" s="23" t="s">
        <v>143</v>
      </c>
      <c r="C68" s="23" t="s">
        <v>34</v>
      </c>
      <c r="D68" s="42" t="s">
        <v>37</v>
      </c>
      <c r="E68" s="43" t="s">
        <v>36</v>
      </c>
      <c r="F68" s="24">
        <v>29.04</v>
      </c>
      <c r="G68" s="25">
        <f>MEDIAN(H68,Table2[[#This Row],[Min (H)]])</f>
        <v>37.987107999999999</v>
      </c>
      <c r="H68" s="25">
        <v>46.934215999999999</v>
      </c>
      <c r="I68" s="24">
        <f>Table2[[#This Row],[Min (H)]]*2080</f>
        <v>60403.199999999997</v>
      </c>
      <c r="J68" s="24">
        <f>Table2[[#This Row],[Mid (H)]]*2080</f>
        <v>79013.184639999992</v>
      </c>
      <c r="K68" s="24">
        <f>Table2[[#This Row],[Max (H)]]*2080</f>
        <v>97623.169280000002</v>
      </c>
    </row>
    <row r="69" spans="1:11" x14ac:dyDescent="0.25">
      <c r="A69" s="44" t="s">
        <v>144</v>
      </c>
      <c r="B69" s="23" t="s">
        <v>145</v>
      </c>
      <c r="C69" s="23" t="s">
        <v>34</v>
      </c>
      <c r="D69" s="42" t="s">
        <v>35</v>
      </c>
      <c r="E69" s="43" t="s">
        <v>36</v>
      </c>
      <c r="F69" s="25">
        <v>36.729999999999997</v>
      </c>
      <c r="G69" s="25">
        <f>MEDIAN(H69,Table2[[#This Row],[Min (H)]])</f>
        <v>49.072750499999998</v>
      </c>
      <c r="H69" s="25">
        <v>61.415500999999999</v>
      </c>
      <c r="I69" s="24">
        <f>Table2[[#This Row],[Min (H)]]*2080</f>
        <v>76398.399999999994</v>
      </c>
      <c r="J69" s="24">
        <f>Table2[[#This Row],[Mid (H)]]*2080</f>
        <v>102071.32104</v>
      </c>
      <c r="K69" s="24">
        <f>Table2[[#This Row],[Max (H)]]*2080</f>
        <v>127744.24208</v>
      </c>
    </row>
    <row r="70" spans="1:11" x14ac:dyDescent="0.25">
      <c r="A70" s="44" t="s">
        <v>832</v>
      </c>
      <c r="B70" s="23" t="s">
        <v>833</v>
      </c>
      <c r="C70" s="23" t="s">
        <v>34</v>
      </c>
      <c r="D70" s="42" t="s">
        <v>262</v>
      </c>
      <c r="E70" s="43" t="s">
        <v>36</v>
      </c>
      <c r="F70" s="25">
        <v>72.39</v>
      </c>
      <c r="G70" s="25">
        <f>MEDIAN(H70,Table2[[#This Row],[Min (H)]])</f>
        <v>99.175328500000006</v>
      </c>
      <c r="H70" s="25">
        <v>125.96065700000001</v>
      </c>
      <c r="I70" s="24">
        <f>Table2[[#This Row],[Min (H)]]*2080</f>
        <v>150571.20000000001</v>
      </c>
      <c r="J70" s="24">
        <f>Table2[[#This Row],[Mid (H)]]*2080</f>
        <v>206284.68328000003</v>
      </c>
      <c r="K70" s="24">
        <f>Table2[[#This Row],[Max (H)]]*2080</f>
        <v>261998.16656000001</v>
      </c>
    </row>
    <row r="71" spans="1:11" x14ac:dyDescent="0.25">
      <c r="A71" s="44" t="s">
        <v>952</v>
      </c>
      <c r="B71" s="23" t="s">
        <v>953</v>
      </c>
      <c r="C71" s="23" t="s">
        <v>34</v>
      </c>
      <c r="D71" s="42" t="s">
        <v>225</v>
      </c>
      <c r="E71" s="43" t="s">
        <v>36</v>
      </c>
      <c r="F71" s="25">
        <v>62.02</v>
      </c>
      <c r="G71" s="25">
        <f>MEDIAN(H71,Table2[[#This Row],[Min (H)]])</f>
        <v>84.962069499999998</v>
      </c>
      <c r="H71" s="25">
        <v>107.904139</v>
      </c>
      <c r="I71" s="24">
        <f>Table2[[#This Row],[Min (H)]]*2080</f>
        <v>129001.60000000001</v>
      </c>
      <c r="J71" s="24">
        <f>Table2[[#This Row],[Mid (H)]]*2080</f>
        <v>176721.10456000001</v>
      </c>
      <c r="K71" s="24">
        <f>Table2[[#This Row],[Max (H)]]*2080</f>
        <v>224440.60912000001</v>
      </c>
    </row>
    <row r="72" spans="1:11" x14ac:dyDescent="0.25">
      <c r="A72" s="44" t="s">
        <v>954</v>
      </c>
      <c r="B72" s="23" t="s">
        <v>955</v>
      </c>
      <c r="C72" s="23" t="s">
        <v>34</v>
      </c>
      <c r="D72" s="42" t="s">
        <v>76</v>
      </c>
      <c r="E72" s="43" t="s">
        <v>36</v>
      </c>
      <c r="F72" s="25">
        <v>48.04</v>
      </c>
      <c r="G72" s="25">
        <f>MEDIAN(H72,Table2[[#This Row],[Min (H)]])</f>
        <v>64.503944000000004</v>
      </c>
      <c r="H72" s="25">
        <v>80.967888000000002</v>
      </c>
      <c r="I72" s="24">
        <f>Table2[[#This Row],[Min (H)]]*2080</f>
        <v>99923.199999999997</v>
      </c>
      <c r="J72" s="24">
        <f>Table2[[#This Row],[Mid (H)]]*2080</f>
        <v>134168.20352000001</v>
      </c>
      <c r="K72" s="24">
        <f>Table2[[#This Row],[Max (H)]]*2080</f>
        <v>168413.20704000001</v>
      </c>
    </row>
    <row r="73" spans="1:11" x14ac:dyDescent="0.25">
      <c r="A73" s="23" t="s">
        <v>805</v>
      </c>
      <c r="B73" s="23" t="s">
        <v>806</v>
      </c>
      <c r="C73" s="23" t="s">
        <v>14</v>
      </c>
      <c r="D73" s="42" t="s">
        <v>100</v>
      </c>
      <c r="E73" s="43" t="s">
        <v>16</v>
      </c>
      <c r="F73" s="25">
        <v>25</v>
      </c>
      <c r="G73" s="25">
        <f>MEDIAN(H73,Table2[[#This Row],[Min (H)]])</f>
        <v>32.704840500000003</v>
      </c>
      <c r="H73" s="25">
        <v>40.409680999999999</v>
      </c>
      <c r="I73" s="24">
        <f>Table2[[#This Row],[Min (H)]]*2080</f>
        <v>52000</v>
      </c>
      <c r="J73" s="24">
        <f>Table2[[#This Row],[Mid (H)]]*2080</f>
        <v>68026.068240000008</v>
      </c>
      <c r="K73" s="24">
        <f>Table2[[#This Row],[Max (H)]]*2080</f>
        <v>84052.136480000001</v>
      </c>
    </row>
    <row r="74" spans="1:11" x14ac:dyDescent="0.25">
      <c r="A74" s="23" t="s">
        <v>146</v>
      </c>
      <c r="B74" s="23" t="s">
        <v>147</v>
      </c>
      <c r="C74" s="23" t="s">
        <v>34</v>
      </c>
      <c r="D74" s="42" t="s">
        <v>133</v>
      </c>
      <c r="E74" s="43" t="s">
        <v>36</v>
      </c>
      <c r="F74" s="24">
        <v>62.97</v>
      </c>
      <c r="G74" s="25">
        <f>MEDIAN(H74,Table2[[#This Row],[Min (H)]])</f>
        <v>84.5565225</v>
      </c>
      <c r="H74" s="25">
        <v>106.143045</v>
      </c>
      <c r="I74" s="24">
        <f>Table2[[#This Row],[Min (H)]]*2080</f>
        <v>130977.59999999999</v>
      </c>
      <c r="J74" s="24">
        <f>Table2[[#This Row],[Mid (H)]]*2080</f>
        <v>175877.5668</v>
      </c>
      <c r="K74" s="24">
        <f>Table2[[#This Row],[Max (H)]]*2080</f>
        <v>220777.5336</v>
      </c>
    </row>
    <row r="75" spans="1:11" x14ac:dyDescent="0.25">
      <c r="A75" s="44" t="s">
        <v>957</v>
      </c>
      <c r="B75" s="23" t="s">
        <v>958</v>
      </c>
      <c r="C75" s="23" t="s">
        <v>34</v>
      </c>
      <c r="D75" s="42" t="s">
        <v>959</v>
      </c>
      <c r="E75" s="43" t="s">
        <v>36</v>
      </c>
      <c r="F75" s="25">
        <f>Table2[[#This Row],[Min (A)]]/2080</f>
        <v>109.53173076923076</v>
      </c>
      <c r="G75" s="25">
        <f>MEDIAN(H75,Table2[[#This Row],[Min (H)]])</f>
        <v>142.39134615384614</v>
      </c>
      <c r="H75" s="25">
        <f>Table2[[#This Row],[Max (A)]]/2080</f>
        <v>175.25096153846152</v>
      </c>
      <c r="I75" s="24">
        <v>227826</v>
      </c>
      <c r="J75" s="24">
        <v>296174</v>
      </c>
      <c r="K75" s="24">
        <v>364522</v>
      </c>
    </row>
    <row r="76" spans="1:11" x14ac:dyDescent="0.25">
      <c r="A76" s="23" t="s">
        <v>148</v>
      </c>
      <c r="B76" s="23" t="s">
        <v>149</v>
      </c>
      <c r="C76" s="23" t="s">
        <v>34</v>
      </c>
      <c r="D76" s="42" t="s">
        <v>35</v>
      </c>
      <c r="E76" s="43" t="s">
        <v>36</v>
      </c>
      <c r="F76" s="24">
        <v>36.729999999999997</v>
      </c>
      <c r="G76" s="25">
        <f>MEDIAN(H76,Table2[[#This Row],[Min (H)]])</f>
        <v>49.072750499999998</v>
      </c>
      <c r="H76" s="25">
        <v>61.415500999999999</v>
      </c>
      <c r="I76" s="24">
        <f>Table2[[#This Row],[Min (H)]]*2080</f>
        <v>76398.399999999994</v>
      </c>
      <c r="J76" s="24">
        <f>Table2[[#This Row],[Mid (H)]]*2080</f>
        <v>102071.32104</v>
      </c>
      <c r="K76" s="24">
        <f>Table2[[#This Row],[Max (H)]]*2080</f>
        <v>127744.24208</v>
      </c>
    </row>
    <row r="77" spans="1:11" x14ac:dyDescent="0.25">
      <c r="A77" s="44" t="s">
        <v>935</v>
      </c>
      <c r="B77" s="23" t="s">
        <v>995</v>
      </c>
      <c r="C77" s="23" t="s">
        <v>34</v>
      </c>
      <c r="D77" s="42" t="s">
        <v>37</v>
      </c>
      <c r="E77" s="43" t="s">
        <v>36</v>
      </c>
      <c r="F77" s="25">
        <v>29.04</v>
      </c>
      <c r="G77" s="25">
        <f>MEDIAN(H77,Table2[[#This Row],[Min (H)]])</f>
        <v>37.987107999999999</v>
      </c>
      <c r="H77" s="25">
        <v>46.934215999999999</v>
      </c>
      <c r="I77" s="24">
        <f>Table2[[#This Row],[Min (H)]]*2080</f>
        <v>60403.199999999997</v>
      </c>
      <c r="J77" s="24">
        <f>Table2[[#This Row],[Mid (H)]]*2080</f>
        <v>79013.184639999992</v>
      </c>
      <c r="K77" s="24">
        <f>Table2[[#This Row],[Max (H)]]*2080</f>
        <v>97623.169280000002</v>
      </c>
    </row>
    <row r="78" spans="1:11" x14ac:dyDescent="0.25">
      <c r="A78" s="23" t="s">
        <v>150</v>
      </c>
      <c r="B78" s="23" t="s">
        <v>151</v>
      </c>
      <c r="C78" s="23" t="s">
        <v>14</v>
      </c>
      <c r="D78" s="42" t="s">
        <v>152</v>
      </c>
      <c r="E78" s="43" t="s">
        <v>16</v>
      </c>
      <c r="F78" s="24">
        <v>15</v>
      </c>
      <c r="G78" s="25">
        <f>MEDIAN(H78,Table2[[#This Row],[Min (H)]])</f>
        <v>18.549273499999998</v>
      </c>
      <c r="H78" s="25">
        <v>22.098547</v>
      </c>
      <c r="I78" s="24">
        <f>Table2[[#This Row],[Min (H)]]*2080</f>
        <v>31200</v>
      </c>
      <c r="J78" s="24">
        <f>Table2[[#This Row],[Mid (H)]]*2080</f>
        <v>38582.488879999997</v>
      </c>
      <c r="K78" s="24">
        <f>Table2[[#This Row],[Max (H)]]*2080</f>
        <v>45964.977760000002</v>
      </c>
    </row>
    <row r="79" spans="1:11" x14ac:dyDescent="0.25">
      <c r="A79" s="23" t="s">
        <v>153</v>
      </c>
      <c r="B79" s="23" t="s">
        <v>154</v>
      </c>
      <c r="C79" s="23" t="s">
        <v>23</v>
      </c>
      <c r="D79" s="42" t="s">
        <v>155</v>
      </c>
      <c r="E79" s="43" t="s">
        <v>16</v>
      </c>
      <c r="F79" s="25">
        <v>16.399999999999999</v>
      </c>
      <c r="G79" s="25"/>
      <c r="H79" s="25">
        <v>21.67</v>
      </c>
      <c r="I79" s="24">
        <v>34103.045524080007</v>
      </c>
      <c r="J79" s="24"/>
      <c r="K79" s="24">
        <v>45081.036618210004</v>
      </c>
    </row>
    <row r="80" spans="1:11" x14ac:dyDescent="0.25">
      <c r="A80" s="23" t="s">
        <v>156</v>
      </c>
      <c r="B80" s="23" t="s">
        <v>157</v>
      </c>
      <c r="C80" s="23" t="s">
        <v>14</v>
      </c>
      <c r="D80" s="42" t="s">
        <v>152</v>
      </c>
      <c r="E80" s="43" t="s">
        <v>16</v>
      </c>
      <c r="F80" s="24">
        <v>15</v>
      </c>
      <c r="G80" s="25">
        <f>MEDIAN(H80,Table2[[#This Row],[Min (H)]])</f>
        <v>18.549273499999998</v>
      </c>
      <c r="H80" s="25">
        <v>22.098547</v>
      </c>
      <c r="I80" s="24">
        <f>Table2[[#This Row],[Min (H)]]*2080</f>
        <v>31200</v>
      </c>
      <c r="J80" s="24">
        <f>Table2[[#This Row],[Mid (H)]]*2080</f>
        <v>38582.488879999997</v>
      </c>
      <c r="K80" s="24">
        <f>Table2[[#This Row],[Max (H)]]*2080</f>
        <v>45964.977760000002</v>
      </c>
    </row>
    <row r="81" spans="1:14" x14ac:dyDescent="0.25">
      <c r="A81" s="23" t="s">
        <v>158</v>
      </c>
      <c r="B81" s="23" t="s">
        <v>159</v>
      </c>
      <c r="C81" s="23" t="s">
        <v>34</v>
      </c>
      <c r="D81" s="42" t="s">
        <v>35</v>
      </c>
      <c r="E81" s="43" t="s">
        <v>36</v>
      </c>
      <c r="F81" s="25">
        <v>36.729999999999997</v>
      </c>
      <c r="G81" s="25">
        <f>MEDIAN(H81,Table2[[#This Row],[Min (H)]])</f>
        <v>49.072750499999998</v>
      </c>
      <c r="H81" s="25">
        <v>61.415500999999999</v>
      </c>
      <c r="I81" s="24">
        <f>Table2[[#This Row],[Min (H)]]*2080</f>
        <v>76398.399999999994</v>
      </c>
      <c r="J81" s="24">
        <f>Table2[[#This Row],[Mid (H)]]*2080</f>
        <v>102071.32104</v>
      </c>
      <c r="K81" s="24">
        <f>Table2[[#This Row],[Max (H)]]*2080</f>
        <v>127744.24208</v>
      </c>
    </row>
    <row r="82" spans="1:14" x14ac:dyDescent="0.25">
      <c r="A82" s="23" t="s">
        <v>160</v>
      </c>
      <c r="B82" s="23" t="s">
        <v>161</v>
      </c>
      <c r="C82" s="23" t="s">
        <v>14</v>
      </c>
      <c r="D82" s="42" t="s">
        <v>60</v>
      </c>
      <c r="E82" s="43" t="s">
        <v>16</v>
      </c>
      <c r="F82" s="25">
        <v>20.149999999999999</v>
      </c>
      <c r="G82" s="25">
        <f>MEDIAN(H82,Table2[[#This Row],[Min (H)]])</f>
        <v>25.797538000000003</v>
      </c>
      <c r="H82" s="25">
        <v>31.445076000000004</v>
      </c>
      <c r="I82" s="24">
        <f>Table2[[#This Row],[Min (H)]]*2080</f>
        <v>41912</v>
      </c>
      <c r="J82" s="24">
        <f>Table2[[#This Row],[Mid (H)]]*2080</f>
        <v>53658.879040000007</v>
      </c>
      <c r="K82" s="24">
        <f>Table2[[#This Row],[Max (H)]]*2080</f>
        <v>65405.758080000007</v>
      </c>
    </row>
    <row r="83" spans="1:14" x14ac:dyDescent="0.25">
      <c r="A83" s="23" t="s">
        <v>162</v>
      </c>
      <c r="B83" s="23" t="s">
        <v>163</v>
      </c>
      <c r="C83" s="23" t="s">
        <v>66</v>
      </c>
      <c r="D83" s="42" t="s">
        <v>19</v>
      </c>
      <c r="E83" s="43" t="s">
        <v>16</v>
      </c>
      <c r="F83" s="25">
        <v>25.65</v>
      </c>
      <c r="G83" s="25">
        <f>MEDIAN(H83,Table2[[#This Row],[Min (H)]])</f>
        <v>33.549681500000005</v>
      </c>
      <c r="H83" s="25">
        <v>41.449363000000005</v>
      </c>
      <c r="I83" s="24">
        <f>Table2[[#This Row],[Min (H)]]*2080</f>
        <v>53352</v>
      </c>
      <c r="J83" s="24">
        <f>Table2[[#This Row],[Mid (H)]]*2080</f>
        <v>69783.337520000016</v>
      </c>
      <c r="K83" s="24">
        <f>Table2[[#This Row],[Max (H)]]*2080</f>
        <v>86214.675040000016</v>
      </c>
    </row>
    <row r="84" spans="1:14" x14ac:dyDescent="0.25">
      <c r="A84" s="23" t="s">
        <v>165</v>
      </c>
      <c r="B84" s="23" t="s">
        <v>166</v>
      </c>
      <c r="C84" s="23" t="s">
        <v>34</v>
      </c>
      <c r="D84" s="42" t="s">
        <v>39</v>
      </c>
      <c r="E84" s="43" t="s">
        <v>36</v>
      </c>
      <c r="F84" s="25">
        <v>25</v>
      </c>
      <c r="G84" s="25">
        <f>MEDIAN(H84,Table2[[#This Row],[Min (H)]])</f>
        <v>32.704840500000003</v>
      </c>
      <c r="H84" s="25">
        <v>40.409680999999999</v>
      </c>
      <c r="I84" s="24">
        <f>Table2[[#This Row],[Min (H)]]*2080</f>
        <v>52000</v>
      </c>
      <c r="J84" s="24">
        <f>Table2[[#This Row],[Mid (H)]]*2080</f>
        <v>68026.068240000008</v>
      </c>
      <c r="K84" s="24">
        <f>Table2[[#This Row],[Max (H)]]*2080</f>
        <v>84052.136480000001</v>
      </c>
    </row>
    <row r="85" spans="1:14" x14ac:dyDescent="0.25">
      <c r="A85" s="23" t="s">
        <v>169</v>
      </c>
      <c r="B85" s="23" t="s">
        <v>996</v>
      </c>
      <c r="C85" s="23" t="s">
        <v>34</v>
      </c>
      <c r="D85" s="42" t="s">
        <v>35</v>
      </c>
      <c r="E85" s="43" t="s">
        <v>36</v>
      </c>
      <c r="F85" s="25">
        <v>36.729999999999997</v>
      </c>
      <c r="G85" s="25">
        <f>MEDIAN(H85,Table2[[#This Row],[Min (H)]])</f>
        <v>49.072750499999998</v>
      </c>
      <c r="H85" s="25">
        <v>61.415500999999999</v>
      </c>
      <c r="I85" s="24">
        <f>Table2[[#This Row],[Min (H)]]*2080</f>
        <v>76398.399999999994</v>
      </c>
      <c r="J85" s="24">
        <f>Table2[[#This Row],[Mid (H)]]*2080</f>
        <v>102071.32104</v>
      </c>
      <c r="K85" s="24">
        <f>Table2[[#This Row],[Max (H)]]*2080</f>
        <v>127744.24208</v>
      </c>
    </row>
    <row r="86" spans="1:14" x14ac:dyDescent="0.25">
      <c r="A86" s="23" t="s">
        <v>170</v>
      </c>
      <c r="B86" s="23" t="s">
        <v>997</v>
      </c>
      <c r="C86" s="23" t="s">
        <v>34</v>
      </c>
      <c r="D86" s="42" t="s">
        <v>171</v>
      </c>
      <c r="E86" s="43" t="s">
        <v>16</v>
      </c>
      <c r="F86" s="25">
        <v>20.149999999999999</v>
      </c>
      <c r="G86" s="25">
        <f>MEDIAN(H86,Table2[[#This Row],[Min (H)]])</f>
        <v>25.797538000000003</v>
      </c>
      <c r="H86" s="25">
        <v>31.445076000000004</v>
      </c>
      <c r="I86" s="24">
        <f>Table2[[#This Row],[Min (H)]]*2080</f>
        <v>41912</v>
      </c>
      <c r="J86" s="24">
        <f>Table2[[#This Row],[Mid (H)]]*2080</f>
        <v>53658.879040000007</v>
      </c>
      <c r="K86" s="24">
        <f>Table2[[#This Row],[Max (H)]]*2080</f>
        <v>65405.758080000007</v>
      </c>
    </row>
    <row r="87" spans="1:14" x14ac:dyDescent="0.25">
      <c r="A87" s="23" t="s">
        <v>172</v>
      </c>
      <c r="B87" s="23" t="s">
        <v>998</v>
      </c>
      <c r="C87" s="23" t="s">
        <v>34</v>
      </c>
      <c r="D87" s="42" t="s">
        <v>173</v>
      </c>
      <c r="E87" s="43" t="s">
        <v>36</v>
      </c>
      <c r="F87" s="25">
        <v>23.18</v>
      </c>
      <c r="G87" s="25">
        <f>MEDIAN(H87,Table2[[#This Row],[Min (H)]])</f>
        <v>29.673040500000003</v>
      </c>
      <c r="H87" s="25">
        <v>36.166081000000005</v>
      </c>
      <c r="I87" s="24">
        <f>Table2[[#This Row],[Min (H)]]*2080</f>
        <v>48214.400000000001</v>
      </c>
      <c r="J87" s="24">
        <f>Table2[[#This Row],[Mid (H)]]*2080</f>
        <v>61719.924240000008</v>
      </c>
      <c r="K87" s="24">
        <f>Table2[[#This Row],[Max (H)]]*2080</f>
        <v>75225.448480000006</v>
      </c>
    </row>
    <row r="88" spans="1:14" x14ac:dyDescent="0.25">
      <c r="A88" s="23" t="s">
        <v>174</v>
      </c>
      <c r="B88" s="23" t="s">
        <v>999</v>
      </c>
      <c r="C88" s="23" t="s">
        <v>34</v>
      </c>
      <c r="D88" s="42" t="s">
        <v>175</v>
      </c>
      <c r="E88" s="43" t="s">
        <v>36</v>
      </c>
      <c r="F88" s="25">
        <v>25.65</v>
      </c>
      <c r="G88" s="25">
        <v>33.93</v>
      </c>
      <c r="H88" s="25">
        <v>41.449363000000005</v>
      </c>
      <c r="I88" s="24">
        <f>Table2[[#This Row],[Min (H)]]*2080</f>
        <v>53352</v>
      </c>
      <c r="J88" s="24">
        <v>69783.34</v>
      </c>
      <c r="K88" s="24">
        <f>Table2[[#This Row],[Max (H)]]*2080</f>
        <v>86214.675040000016</v>
      </c>
    </row>
    <row r="89" spans="1:14" x14ac:dyDescent="0.25">
      <c r="A89" s="23" t="s">
        <v>176</v>
      </c>
      <c r="B89" s="23" t="s">
        <v>1000</v>
      </c>
      <c r="C89" s="23" t="s">
        <v>34</v>
      </c>
      <c r="D89" s="42" t="s">
        <v>47</v>
      </c>
      <c r="E89" s="43" t="s">
        <v>36</v>
      </c>
      <c r="F89" s="25">
        <v>33.159999999999997</v>
      </c>
      <c r="G89" s="25">
        <f>MEDIAN(H89,Table2[[#This Row],[Min (H)]])</f>
        <v>43.378333999999995</v>
      </c>
      <c r="H89" s="25">
        <v>53.596668000000001</v>
      </c>
      <c r="I89" s="24">
        <f>Table2[[#This Row],[Min (H)]]*2080</f>
        <v>68972.799999999988</v>
      </c>
      <c r="J89" s="24">
        <f>Table2[[#This Row],[Mid (H)]]*2080</f>
        <v>90226.93471999999</v>
      </c>
      <c r="K89" s="24">
        <f>Table2[[#This Row],[Max (H)]]*2080</f>
        <v>111481.06944000001</v>
      </c>
    </row>
    <row r="90" spans="1:14" x14ac:dyDescent="0.25">
      <c r="A90" s="23" t="s">
        <v>177</v>
      </c>
      <c r="B90" s="23" t="s">
        <v>178</v>
      </c>
      <c r="C90" s="23" t="s">
        <v>34</v>
      </c>
      <c r="D90" s="42" t="s">
        <v>37</v>
      </c>
      <c r="E90" s="43" t="s">
        <v>36</v>
      </c>
      <c r="F90" s="25">
        <v>29.04</v>
      </c>
      <c r="G90" s="25">
        <f>MEDIAN(H90,Table2[[#This Row],[Min (H)]])</f>
        <v>37.987107999999999</v>
      </c>
      <c r="H90" s="25">
        <v>46.934215999999999</v>
      </c>
      <c r="I90" s="24">
        <f>Table2[[#This Row],[Min (H)]]*2080</f>
        <v>60403.199999999997</v>
      </c>
      <c r="J90" s="24">
        <f>Table2[[#This Row],[Mid (H)]]*2080</f>
        <v>79013.184639999992</v>
      </c>
      <c r="K90" s="24">
        <f>Table2[[#This Row],[Max (H)]]*2080</f>
        <v>97623.169280000002</v>
      </c>
    </row>
    <row r="91" spans="1:14" x14ac:dyDescent="0.25">
      <c r="A91" s="23" t="s">
        <v>179</v>
      </c>
      <c r="B91" s="23" t="s">
        <v>180</v>
      </c>
      <c r="C91" s="23" t="s">
        <v>34</v>
      </c>
      <c r="D91" s="42" t="s">
        <v>39</v>
      </c>
      <c r="E91" s="43" t="s">
        <v>36</v>
      </c>
      <c r="F91" s="25">
        <v>25</v>
      </c>
      <c r="G91" s="25">
        <f>MEDIAN(H91,Table2[[#This Row],[Min (H)]])</f>
        <v>32.704840500000003</v>
      </c>
      <c r="H91" s="25">
        <v>40.409680999999999</v>
      </c>
      <c r="I91" s="24">
        <f>Table2[[#This Row],[Min (H)]]*2080</f>
        <v>52000</v>
      </c>
      <c r="J91" s="24">
        <f>Table2[[#This Row],[Mid (H)]]*2080</f>
        <v>68026.068240000008</v>
      </c>
      <c r="K91" s="24">
        <f>Table2[[#This Row],[Max (H)]]*2080</f>
        <v>84052.136480000001</v>
      </c>
    </row>
    <row r="92" spans="1:14" x14ac:dyDescent="0.25">
      <c r="A92" s="23" t="s">
        <v>742</v>
      </c>
      <c r="B92" s="23" t="s">
        <v>744</v>
      </c>
      <c r="C92" s="23" t="s">
        <v>14</v>
      </c>
      <c r="D92" s="42" t="s">
        <v>17</v>
      </c>
      <c r="E92" s="43" t="s">
        <v>16</v>
      </c>
      <c r="F92" s="25">
        <v>17.89</v>
      </c>
      <c r="G92" s="25">
        <f>MEDIAN(H92,Table2[[#This Row],[Min (H)]])</f>
        <v>22.901139499999999</v>
      </c>
      <c r="H92" s="25">
        <v>27.912279000000002</v>
      </c>
      <c r="I92" s="24">
        <f>Table2[[#This Row],[Min (H)]]*2080</f>
        <v>37211.200000000004</v>
      </c>
      <c r="J92" s="24">
        <f>Table2[[#This Row],[Mid (H)]]*2080</f>
        <v>47634.370159999999</v>
      </c>
      <c r="K92" s="24">
        <f>Table2[[#This Row],[Max (H)]]*2080</f>
        <v>58057.54032</v>
      </c>
    </row>
    <row r="93" spans="1:14" x14ac:dyDescent="0.25">
      <c r="A93" s="23" t="s">
        <v>743</v>
      </c>
      <c r="B93" s="23" t="s">
        <v>745</v>
      </c>
      <c r="C93" s="23" t="s">
        <v>14</v>
      </c>
      <c r="D93" s="42" t="s">
        <v>31</v>
      </c>
      <c r="E93" s="43" t="s">
        <v>16</v>
      </c>
      <c r="F93" s="25">
        <v>19.13</v>
      </c>
      <c r="G93" s="25">
        <f>MEDIAN(H93,Table2[[#This Row],[Min (H)]])</f>
        <v>24.491863000000002</v>
      </c>
      <c r="H93" s="25">
        <v>29.853726000000002</v>
      </c>
      <c r="I93" s="24">
        <f>Table2[[#This Row],[Min (H)]]*2080</f>
        <v>39790.400000000001</v>
      </c>
      <c r="J93" s="24">
        <f>Table2[[#This Row],[Mid (H)]]*2080</f>
        <v>50943.075040000003</v>
      </c>
      <c r="K93" s="24">
        <f>Table2[[#This Row],[Max (H)]]*2080</f>
        <v>62095.750080000005</v>
      </c>
    </row>
    <row r="94" spans="1:14" x14ac:dyDescent="0.25">
      <c r="A94" s="23" t="s">
        <v>757</v>
      </c>
      <c r="B94" s="23" t="s">
        <v>758</v>
      </c>
      <c r="C94" s="23" t="s">
        <v>34</v>
      </c>
      <c r="D94" s="42" t="s">
        <v>38</v>
      </c>
      <c r="E94" s="43" t="s">
        <v>36</v>
      </c>
      <c r="F94" s="24">
        <v>32.31</v>
      </c>
      <c r="G94" s="25">
        <f>MEDIAN(H94,Table2[[#This Row],[Min (H)]])</f>
        <v>43.160209500000001</v>
      </c>
      <c r="H94" s="25">
        <v>54.010418999999999</v>
      </c>
      <c r="I94" s="24">
        <f>Table2[[#This Row],[Min (H)]]*2080</f>
        <v>67204.800000000003</v>
      </c>
      <c r="J94" s="24">
        <f>Table2[[#This Row],[Mid (H)]]*2080</f>
        <v>89773.235759999996</v>
      </c>
      <c r="K94" s="24">
        <f>Table2[[#This Row],[Max (H)]]*2080</f>
        <v>112341.67152</v>
      </c>
    </row>
    <row r="95" spans="1:14" x14ac:dyDescent="0.25">
      <c r="A95" s="23" t="s">
        <v>181</v>
      </c>
      <c r="B95" s="23" t="s">
        <v>182</v>
      </c>
      <c r="C95" s="23" t="s">
        <v>34</v>
      </c>
      <c r="D95" s="42" t="s">
        <v>50</v>
      </c>
      <c r="E95" s="43" t="s">
        <v>36</v>
      </c>
      <c r="F95" s="25">
        <v>36.81</v>
      </c>
      <c r="G95" s="25">
        <f>MEDIAN(H95,Table2[[#This Row],[Min (H)]])</f>
        <v>49.176404500000004</v>
      </c>
      <c r="H95" s="25">
        <v>61.542809000000005</v>
      </c>
      <c r="I95" s="24">
        <f>Table2[[#This Row],[Min (H)]]*2080</f>
        <v>76564.800000000003</v>
      </c>
      <c r="J95" s="24">
        <f>Table2[[#This Row],[Mid (H)]]*2080</f>
        <v>102286.92136000001</v>
      </c>
      <c r="K95" s="24">
        <f>Table2[[#This Row],[Max (H)]]*2080</f>
        <v>128009.04272000001</v>
      </c>
    </row>
    <row r="96" spans="1:14" x14ac:dyDescent="0.25">
      <c r="A96" s="23" t="s">
        <v>183</v>
      </c>
      <c r="B96" s="23" t="s">
        <v>184</v>
      </c>
      <c r="C96" s="23" t="s">
        <v>14</v>
      </c>
      <c r="D96" s="42" t="s">
        <v>185</v>
      </c>
      <c r="E96" s="43" t="s">
        <v>16</v>
      </c>
      <c r="F96" s="24">
        <v>29.36</v>
      </c>
      <c r="G96" s="25">
        <f>MEDIAN(H96,Table2[[#This Row],[Min (H)]])</f>
        <v>38.401724000000002</v>
      </c>
      <c r="H96" s="25">
        <v>47.443447999999997</v>
      </c>
      <c r="I96" s="24">
        <f>Table2[[#This Row],[Min (H)]]*2080</f>
        <v>61068.799999999996</v>
      </c>
      <c r="J96" s="24">
        <f>Table2[[#This Row],[Mid (H)]]*2080</f>
        <v>79875.585919999998</v>
      </c>
      <c r="K96" s="24">
        <f>Table2[[#This Row],[Max (H)]]*2080</f>
        <v>98682.371839999993</v>
      </c>
      <c r="N96" s="21" t="s">
        <v>1095</v>
      </c>
    </row>
    <row r="97" spans="1:11" x14ac:dyDescent="0.25">
      <c r="A97" s="23" t="s">
        <v>186</v>
      </c>
      <c r="B97" s="23" t="s">
        <v>187</v>
      </c>
      <c r="C97" s="23" t="s">
        <v>34</v>
      </c>
      <c r="D97" s="42" t="s">
        <v>35</v>
      </c>
      <c r="E97" s="43" t="s">
        <v>36</v>
      </c>
      <c r="F97" s="25">
        <v>36.729999999999997</v>
      </c>
      <c r="G97" s="25">
        <f>MEDIAN(H97,Table2[[#This Row],[Min (H)]])</f>
        <v>49.072750499999998</v>
      </c>
      <c r="H97" s="25">
        <v>61.415500999999999</v>
      </c>
      <c r="I97" s="24">
        <f>Table2[[#This Row],[Min (H)]]*2080</f>
        <v>76398.399999999994</v>
      </c>
      <c r="J97" s="24">
        <f>Table2[[#This Row],[Mid (H)]]*2080</f>
        <v>102071.32104</v>
      </c>
      <c r="K97" s="24">
        <f>Table2[[#This Row],[Max (H)]]*2080</f>
        <v>127744.24208</v>
      </c>
    </row>
    <row r="98" spans="1:11" x14ac:dyDescent="0.25">
      <c r="A98" s="44" t="s">
        <v>189</v>
      </c>
      <c r="B98" s="23" t="s">
        <v>190</v>
      </c>
      <c r="C98" s="23" t="s">
        <v>66</v>
      </c>
      <c r="D98" s="42" t="s">
        <v>185</v>
      </c>
      <c r="E98" s="43" t="s">
        <v>16</v>
      </c>
      <c r="F98" s="24">
        <v>29.36</v>
      </c>
      <c r="G98" s="25">
        <f>MEDIAN(H98,Table2[[#This Row],[Min (H)]])</f>
        <v>38.401724000000002</v>
      </c>
      <c r="H98" s="25">
        <v>47.443447999999997</v>
      </c>
      <c r="I98" s="24">
        <f>Table2[[#This Row],[Min (H)]]*2080</f>
        <v>61068.799999999996</v>
      </c>
      <c r="J98" s="24">
        <f>Table2[[#This Row],[Mid (H)]]*2080</f>
        <v>79875.585919999998</v>
      </c>
      <c r="K98" s="24">
        <f>Table2[[#This Row],[Max (H)]]*2080</f>
        <v>98682.371839999993</v>
      </c>
    </row>
    <row r="99" spans="1:11" x14ac:dyDescent="0.25">
      <c r="A99" s="23" t="s">
        <v>191</v>
      </c>
      <c r="B99" s="23" t="s">
        <v>192</v>
      </c>
      <c r="C99" s="23" t="s">
        <v>34</v>
      </c>
      <c r="D99" s="42" t="s">
        <v>42</v>
      </c>
      <c r="E99" s="43" t="s">
        <v>16</v>
      </c>
      <c r="F99" s="24">
        <v>19.13</v>
      </c>
      <c r="G99" s="25">
        <f>MEDIAN(H99,Table2[[#This Row],[Min (H)]])</f>
        <v>24.491863000000002</v>
      </c>
      <c r="H99" s="25">
        <v>29.853726000000002</v>
      </c>
      <c r="I99" s="24">
        <f>Table2[[#This Row],[Min (H)]]*2080</f>
        <v>39790.400000000001</v>
      </c>
      <c r="J99" s="24">
        <f>Table2[[#This Row],[Mid (H)]]*2080</f>
        <v>50943.075040000003</v>
      </c>
      <c r="K99" s="24">
        <f>Table2[[#This Row],[Max (H)]]*2080</f>
        <v>62095.750080000005</v>
      </c>
    </row>
    <row r="100" spans="1:11" x14ac:dyDescent="0.25">
      <c r="A100" s="23" t="s">
        <v>194</v>
      </c>
      <c r="B100" s="23" t="s">
        <v>195</v>
      </c>
      <c r="C100" s="23" t="s">
        <v>34</v>
      </c>
      <c r="D100" s="42" t="s">
        <v>39</v>
      </c>
      <c r="E100" s="43" t="s">
        <v>36</v>
      </c>
      <c r="F100" s="24">
        <v>25</v>
      </c>
      <c r="G100" s="25">
        <f>MEDIAN(H100,Table2[[#This Row],[Min (H)]])</f>
        <v>32.704840500000003</v>
      </c>
      <c r="H100" s="25">
        <v>40.409680999999999</v>
      </c>
      <c r="I100" s="24">
        <f>Table2[[#This Row],[Min (H)]]*2080</f>
        <v>52000</v>
      </c>
      <c r="J100" s="24">
        <f>Table2[[#This Row],[Mid (H)]]*2080</f>
        <v>68026.068240000008</v>
      </c>
      <c r="K100" s="24">
        <f>Table2[[#This Row],[Max (H)]]*2080</f>
        <v>84052.136480000001</v>
      </c>
    </row>
    <row r="101" spans="1:11" x14ac:dyDescent="0.25">
      <c r="A101" s="23" t="s">
        <v>762</v>
      </c>
      <c r="B101" s="23" t="s">
        <v>763</v>
      </c>
      <c r="C101" s="23" t="s">
        <v>34</v>
      </c>
      <c r="D101" s="42" t="s">
        <v>37</v>
      </c>
      <c r="E101" s="43" t="s">
        <v>36</v>
      </c>
      <c r="F101" s="25">
        <v>29.04</v>
      </c>
      <c r="G101" s="25">
        <f>MEDIAN(H101,Table2[[#This Row],[Min (H)]])</f>
        <v>37.987107999999999</v>
      </c>
      <c r="H101" s="25">
        <v>46.934215999999999</v>
      </c>
      <c r="I101" s="24">
        <f>Table2[[#This Row],[Min (H)]]*2080</f>
        <v>60403.199999999997</v>
      </c>
      <c r="J101" s="24">
        <f>Table2[[#This Row],[Mid (H)]]*2080</f>
        <v>79013.184639999992</v>
      </c>
      <c r="K101" s="24">
        <f>Table2[[#This Row],[Max (H)]]*2080</f>
        <v>97623.169280000002</v>
      </c>
    </row>
    <row r="102" spans="1:11" x14ac:dyDescent="0.25">
      <c r="A102" s="23" t="s">
        <v>196</v>
      </c>
      <c r="B102" s="23" t="s">
        <v>197</v>
      </c>
      <c r="C102" s="23" t="s">
        <v>34</v>
      </c>
      <c r="D102" s="42" t="s">
        <v>78</v>
      </c>
      <c r="E102" s="43" t="s">
        <v>36</v>
      </c>
      <c r="F102" s="25">
        <v>54.75</v>
      </c>
      <c r="G102" s="25">
        <f>MEDIAN(H102,Table2[[#This Row],[Min (H)]])</f>
        <v>73.513541000000004</v>
      </c>
      <c r="H102" s="25">
        <v>92.277082000000021</v>
      </c>
      <c r="I102" s="24">
        <f>Table2[[#This Row],[Min (H)]]*2080</f>
        <v>113880</v>
      </c>
      <c r="J102" s="24">
        <f>Table2[[#This Row],[Mid (H)]]*2080</f>
        <v>152908.16528000002</v>
      </c>
      <c r="K102" s="24">
        <f>Table2[[#This Row],[Max (H)]]*2080</f>
        <v>191936.33056000003</v>
      </c>
    </row>
    <row r="103" spans="1:11" x14ac:dyDescent="0.25">
      <c r="A103" s="23" t="s">
        <v>198</v>
      </c>
      <c r="B103" s="23" t="s">
        <v>199</v>
      </c>
      <c r="C103" s="23" t="s">
        <v>14</v>
      </c>
      <c r="D103" s="42" t="s">
        <v>31</v>
      </c>
      <c r="E103" s="43" t="s">
        <v>16</v>
      </c>
      <c r="F103" s="25">
        <v>19.13</v>
      </c>
      <c r="G103" s="25">
        <f>MEDIAN(H103,Table2[[#This Row],[Min (H)]])</f>
        <v>24.491863000000002</v>
      </c>
      <c r="H103" s="25">
        <v>29.853726000000002</v>
      </c>
      <c r="I103" s="24">
        <f>Table2[[#This Row],[Min (H)]]*2080</f>
        <v>39790.400000000001</v>
      </c>
      <c r="J103" s="24">
        <f>Table2[[#This Row],[Mid (H)]]*2080</f>
        <v>50943.075040000003</v>
      </c>
      <c r="K103" s="24">
        <f>Table2[[#This Row],[Max (H)]]*2080</f>
        <v>62095.750080000005</v>
      </c>
    </row>
    <row r="104" spans="1:11" x14ac:dyDescent="0.25">
      <c r="A104" s="23" t="s">
        <v>200</v>
      </c>
      <c r="B104" s="23" t="s">
        <v>201</v>
      </c>
      <c r="C104" s="23" t="s">
        <v>34</v>
      </c>
      <c r="D104" s="42" t="s">
        <v>37</v>
      </c>
      <c r="E104" s="43" t="s">
        <v>36</v>
      </c>
      <c r="F104" s="24">
        <v>29.04</v>
      </c>
      <c r="G104" s="25">
        <f>MEDIAN(H104,Table2[[#This Row],[Min (H)]])</f>
        <v>37.987107999999999</v>
      </c>
      <c r="H104" s="25">
        <v>46.934215999999999</v>
      </c>
      <c r="I104" s="24">
        <f>Table2[[#This Row],[Min (H)]]*2080</f>
        <v>60403.199999999997</v>
      </c>
      <c r="J104" s="24">
        <f>Table2[[#This Row],[Mid (H)]]*2080</f>
        <v>79013.184639999992</v>
      </c>
      <c r="K104" s="24">
        <f>Table2[[#This Row],[Max (H)]]*2080</f>
        <v>97623.169280000002</v>
      </c>
    </row>
    <row r="105" spans="1:11" x14ac:dyDescent="0.25">
      <c r="A105" s="23" t="s">
        <v>202</v>
      </c>
      <c r="B105" s="23" t="s">
        <v>203</v>
      </c>
      <c r="C105" s="23" t="s">
        <v>14</v>
      </c>
      <c r="D105" s="42" t="s">
        <v>72</v>
      </c>
      <c r="E105" s="43" t="s">
        <v>16</v>
      </c>
      <c r="F105" s="25">
        <v>15</v>
      </c>
      <c r="G105" s="25">
        <f>MEDIAN(H105,Table2[[#This Row],[Min (H)]])</f>
        <v>17.849079500000002</v>
      </c>
      <c r="H105" s="25">
        <v>20.698159000000004</v>
      </c>
      <c r="I105" s="24">
        <f>Table2[[#This Row],[Min (H)]]*2080</f>
        <v>31200</v>
      </c>
      <c r="J105" s="24">
        <f>Table2[[#This Row],[Mid (H)]]*2080</f>
        <v>37126.085360000005</v>
      </c>
      <c r="K105" s="24">
        <f>Table2[[#This Row],[Max (H)]]*2080</f>
        <v>43052.170720000009</v>
      </c>
    </row>
    <row r="106" spans="1:11" x14ac:dyDescent="0.25">
      <c r="A106" s="23" t="s">
        <v>205</v>
      </c>
      <c r="B106" s="23" t="s">
        <v>206</v>
      </c>
      <c r="C106" s="23" t="s">
        <v>14</v>
      </c>
      <c r="D106" s="42" t="s">
        <v>17</v>
      </c>
      <c r="E106" s="43" t="s">
        <v>16</v>
      </c>
      <c r="F106" s="25">
        <v>17.89</v>
      </c>
      <c r="G106" s="25">
        <f>MEDIAN(H106,Table2[[#This Row],[Min (H)]])</f>
        <v>22.901139499999999</v>
      </c>
      <c r="H106" s="25">
        <v>27.912279000000002</v>
      </c>
      <c r="I106" s="24">
        <f>Table2[[#This Row],[Min (H)]]*2080</f>
        <v>37211.200000000004</v>
      </c>
      <c r="J106" s="24">
        <f>Table2[[#This Row],[Mid (H)]]*2080</f>
        <v>47634.370159999999</v>
      </c>
      <c r="K106" s="24">
        <f>Table2[[#This Row],[Max (H)]]*2080</f>
        <v>58057.54032</v>
      </c>
    </row>
    <row r="107" spans="1:11" x14ac:dyDescent="0.25">
      <c r="A107" s="23" t="s">
        <v>207</v>
      </c>
      <c r="B107" s="23" t="s">
        <v>208</v>
      </c>
      <c r="C107" s="23" t="s">
        <v>23</v>
      </c>
      <c r="D107" s="42" t="s">
        <v>209</v>
      </c>
      <c r="E107" s="43" t="s">
        <v>16</v>
      </c>
      <c r="F107" s="25">
        <v>19.55</v>
      </c>
      <c r="G107" s="25"/>
      <c r="H107" s="25">
        <v>27.37</v>
      </c>
      <c r="I107" s="24">
        <v>40670.153189050005</v>
      </c>
      <c r="J107" s="24"/>
      <c r="K107" s="24">
        <v>56938.966584400005</v>
      </c>
    </row>
    <row r="108" spans="1:11" x14ac:dyDescent="0.25">
      <c r="A108" s="23" t="s">
        <v>210</v>
      </c>
      <c r="B108" s="23" t="s">
        <v>946</v>
      </c>
      <c r="C108" s="23" t="s">
        <v>14</v>
      </c>
      <c r="D108" s="42" t="s">
        <v>31</v>
      </c>
      <c r="E108" s="43" t="s">
        <v>16</v>
      </c>
      <c r="F108" s="24">
        <v>19.13</v>
      </c>
      <c r="G108" s="25">
        <f>MEDIAN(H108,Table2[[#This Row],[Min (H)]])</f>
        <v>24.491863000000002</v>
      </c>
      <c r="H108" s="25">
        <v>29.853726000000002</v>
      </c>
      <c r="I108" s="24">
        <f>Table2[[#This Row],[Min (H)]]*2080</f>
        <v>39790.400000000001</v>
      </c>
      <c r="J108" s="24">
        <f>Table2[[#This Row],[Mid (H)]]*2080</f>
        <v>50943.075040000003</v>
      </c>
      <c r="K108" s="24">
        <f>Table2[[#This Row],[Max (H)]]*2080</f>
        <v>62095.750080000005</v>
      </c>
    </row>
    <row r="109" spans="1:11" x14ac:dyDescent="0.25">
      <c r="A109" s="23" t="s">
        <v>214</v>
      </c>
      <c r="B109" s="23" t="s">
        <v>215</v>
      </c>
      <c r="C109" s="23" t="s">
        <v>34</v>
      </c>
      <c r="D109" s="42" t="s">
        <v>47</v>
      </c>
      <c r="E109" s="43" t="s">
        <v>36</v>
      </c>
      <c r="F109" s="24">
        <v>33.159999999999997</v>
      </c>
      <c r="G109" s="25">
        <f>MEDIAN(H109,Table2[[#This Row],[Min (H)]])</f>
        <v>43.378333999999995</v>
      </c>
      <c r="H109" s="25">
        <v>53.596668000000001</v>
      </c>
      <c r="I109" s="24">
        <f>Table2[[#This Row],[Min (H)]]*2080</f>
        <v>68972.799999999988</v>
      </c>
      <c r="J109" s="24">
        <f>Table2[[#This Row],[Mid (H)]]*2080</f>
        <v>90226.93471999999</v>
      </c>
      <c r="K109" s="24">
        <f>Table2[[#This Row],[Max (H)]]*2080</f>
        <v>111481.06944000001</v>
      </c>
    </row>
    <row r="110" spans="1:11" x14ac:dyDescent="0.25">
      <c r="A110" s="23" t="s">
        <v>216</v>
      </c>
      <c r="B110" s="23" t="s">
        <v>217</v>
      </c>
      <c r="C110" s="23" t="s">
        <v>34</v>
      </c>
      <c r="D110" s="42" t="s">
        <v>39</v>
      </c>
      <c r="E110" s="43" t="s">
        <v>36</v>
      </c>
      <c r="F110" s="24">
        <v>25</v>
      </c>
      <c r="G110" s="25">
        <f>MEDIAN(H110,Table2[[#This Row],[Min (H)]])</f>
        <v>32.704840500000003</v>
      </c>
      <c r="H110" s="25">
        <v>40.409680999999999</v>
      </c>
      <c r="I110" s="24">
        <f>Table2[[#This Row],[Min (H)]]*2080</f>
        <v>52000</v>
      </c>
      <c r="J110" s="24">
        <f>Table2[[#This Row],[Mid (H)]]*2080</f>
        <v>68026.068240000008</v>
      </c>
      <c r="K110" s="24">
        <f>Table2[[#This Row],[Max (H)]]*2080</f>
        <v>84052.136480000001</v>
      </c>
    </row>
    <row r="111" spans="1:11" x14ac:dyDescent="0.25">
      <c r="A111" s="23" t="s">
        <v>218</v>
      </c>
      <c r="B111" s="23" t="s">
        <v>219</v>
      </c>
      <c r="C111" s="23" t="s">
        <v>14</v>
      </c>
      <c r="D111" s="42" t="s">
        <v>17</v>
      </c>
      <c r="E111" s="43" t="s">
        <v>16</v>
      </c>
      <c r="F111" s="24">
        <v>17.89</v>
      </c>
      <c r="G111" s="25">
        <f>MEDIAN(H111,Table2[[#This Row],[Min (H)]])</f>
        <v>22.901139499999999</v>
      </c>
      <c r="H111" s="25">
        <v>27.912279000000002</v>
      </c>
      <c r="I111" s="24">
        <f>Table2[[#This Row],[Min (H)]]*2080</f>
        <v>37211.200000000004</v>
      </c>
      <c r="J111" s="24">
        <f>Table2[[#This Row],[Mid (H)]]*2080</f>
        <v>47634.370159999999</v>
      </c>
      <c r="K111" s="24">
        <f>Table2[[#This Row],[Max (H)]]*2080</f>
        <v>58057.54032</v>
      </c>
    </row>
    <row r="112" spans="1:11" x14ac:dyDescent="0.25">
      <c r="A112" s="23" t="s">
        <v>220</v>
      </c>
      <c r="B112" s="23" t="s">
        <v>221</v>
      </c>
      <c r="C112" s="23" t="s">
        <v>14</v>
      </c>
      <c r="D112" s="42" t="s">
        <v>31</v>
      </c>
      <c r="E112" s="43" t="s">
        <v>16</v>
      </c>
      <c r="F112" s="24">
        <v>19.13</v>
      </c>
      <c r="G112" s="25">
        <f>MEDIAN(H112,Table2[[#This Row],[Min (H)]])</f>
        <v>24.491863000000002</v>
      </c>
      <c r="H112" s="25">
        <v>29.853726000000002</v>
      </c>
      <c r="I112" s="24">
        <f>Table2[[#This Row],[Min (H)]]*2080</f>
        <v>39790.400000000001</v>
      </c>
      <c r="J112" s="24">
        <f>Table2[[#This Row],[Mid (H)]]*2080</f>
        <v>50943.075040000003</v>
      </c>
      <c r="K112" s="24">
        <f>Table2[[#This Row],[Max (H)]]*2080</f>
        <v>62095.750080000005</v>
      </c>
    </row>
    <row r="113" spans="1:11" x14ac:dyDescent="0.25">
      <c r="A113" s="23" t="s">
        <v>164</v>
      </c>
      <c r="B113" s="23" t="s">
        <v>970</v>
      </c>
      <c r="C113" s="23" t="s">
        <v>34</v>
      </c>
      <c r="D113" s="42" t="s">
        <v>78</v>
      </c>
      <c r="E113" s="43" t="s">
        <v>36</v>
      </c>
      <c r="F113" s="24">
        <v>54.75</v>
      </c>
      <c r="G113" s="25">
        <f>MEDIAN(H113,Table2[[#This Row],[Min (H)]])</f>
        <v>73.513541000000004</v>
      </c>
      <c r="H113" s="25">
        <v>92.277082000000021</v>
      </c>
      <c r="I113" s="24">
        <f>Table2[[#This Row],[Min (H)]]*2080</f>
        <v>113880</v>
      </c>
      <c r="J113" s="24">
        <f>Table2[[#This Row],[Mid (H)]]*2080</f>
        <v>152908.16528000002</v>
      </c>
      <c r="K113" s="24">
        <f>Table2[[#This Row],[Max (H)]]*2080</f>
        <v>191936.33056000003</v>
      </c>
    </row>
    <row r="114" spans="1:11" x14ac:dyDescent="0.25">
      <c r="A114" s="23" t="s">
        <v>167</v>
      </c>
      <c r="B114" s="23" t="s">
        <v>809</v>
      </c>
      <c r="C114" s="23" t="s">
        <v>34</v>
      </c>
      <c r="D114" s="42" t="s">
        <v>81</v>
      </c>
      <c r="E114" s="43" t="s">
        <v>36</v>
      </c>
      <c r="F114" s="25">
        <v>42.63</v>
      </c>
      <c r="G114" s="25">
        <f>MEDIAN(H114,Table2[[#This Row],[Min (H)]])</f>
        <v>56.085997500000005</v>
      </c>
      <c r="H114" s="25">
        <v>69.541995</v>
      </c>
      <c r="I114" s="24">
        <f>Table2[[#This Row],[Min (H)]]*2080</f>
        <v>88670.400000000009</v>
      </c>
      <c r="J114" s="24">
        <f>Table2[[#This Row],[Mid (H)]]*2080</f>
        <v>116658.87480000001</v>
      </c>
      <c r="K114" s="24">
        <f>Table2[[#This Row],[Max (H)]]*2080</f>
        <v>144647.34959999999</v>
      </c>
    </row>
    <row r="115" spans="1:11" x14ac:dyDescent="0.25">
      <c r="A115" s="44" t="s">
        <v>956</v>
      </c>
      <c r="B115" s="23" t="s">
        <v>974</v>
      </c>
      <c r="C115" s="23" t="s">
        <v>34</v>
      </c>
      <c r="D115" s="42" t="s">
        <v>225</v>
      </c>
      <c r="E115" s="43" t="s">
        <v>36</v>
      </c>
      <c r="F115" s="25">
        <v>62.02</v>
      </c>
      <c r="G115" s="25">
        <v>84.962069499999998</v>
      </c>
      <c r="H115" s="25">
        <v>107.904139</v>
      </c>
      <c r="I115" s="24">
        <v>129001.60000000001</v>
      </c>
      <c r="J115" s="24">
        <v>176721.10456000001</v>
      </c>
      <c r="K115" s="24">
        <v>224440.60912000001</v>
      </c>
    </row>
    <row r="116" spans="1:11" x14ac:dyDescent="0.25">
      <c r="A116" s="23" t="s">
        <v>223</v>
      </c>
      <c r="B116" s="23" t="s">
        <v>224</v>
      </c>
      <c r="C116" s="23" t="s">
        <v>34</v>
      </c>
      <c r="D116" s="42" t="s">
        <v>225</v>
      </c>
      <c r="E116" s="43" t="s">
        <v>36</v>
      </c>
      <c r="F116" s="25">
        <v>62.02</v>
      </c>
      <c r="G116" s="25">
        <f>MEDIAN(H116,Table2[[#This Row],[Min (H)]])</f>
        <v>84.962069499999998</v>
      </c>
      <c r="H116" s="25">
        <v>107.904139</v>
      </c>
      <c r="I116" s="24">
        <f>Table2[[#This Row],[Min (H)]]*2080</f>
        <v>129001.60000000001</v>
      </c>
      <c r="J116" s="24">
        <f>Table2[[#This Row],[Mid (H)]]*2080</f>
        <v>176721.10456000001</v>
      </c>
      <c r="K116" s="24">
        <f>Table2[[#This Row],[Max (H)]]*2080</f>
        <v>224440.60912000001</v>
      </c>
    </row>
    <row r="117" spans="1:11" x14ac:dyDescent="0.25">
      <c r="A117" s="44" t="s">
        <v>222</v>
      </c>
      <c r="B117" s="23" t="s">
        <v>976</v>
      </c>
      <c r="C117" s="23" t="s">
        <v>34</v>
      </c>
      <c r="D117" s="42" t="s">
        <v>82</v>
      </c>
      <c r="E117" s="43" t="s">
        <v>36</v>
      </c>
      <c r="F117" s="24">
        <v>49.83</v>
      </c>
      <c r="G117" s="25">
        <f>MEDIAN(H117,Table2[[#This Row],[Min (H)]])</f>
        <v>65.552774499999998</v>
      </c>
      <c r="H117" s="25">
        <v>81.275548999999998</v>
      </c>
      <c r="I117" s="24">
        <f>Table2[[#This Row],[Min (H)]]*2080</f>
        <v>103646.39999999999</v>
      </c>
      <c r="J117" s="24">
        <f>Table2[[#This Row],[Mid (H)]]*2080</f>
        <v>136349.77095999999</v>
      </c>
      <c r="K117" s="24">
        <f>Table2[[#This Row],[Max (H)]]*2080</f>
        <v>169053.14191999999</v>
      </c>
    </row>
    <row r="118" spans="1:11" x14ac:dyDescent="0.25">
      <c r="A118" s="23" t="s">
        <v>321</v>
      </c>
      <c r="B118" s="23" t="s">
        <v>977</v>
      </c>
      <c r="C118" s="23" t="s">
        <v>34</v>
      </c>
      <c r="D118" s="42" t="s">
        <v>78</v>
      </c>
      <c r="E118" s="43" t="s">
        <v>36</v>
      </c>
      <c r="F118" s="24">
        <v>54.75</v>
      </c>
      <c r="G118" s="25">
        <f>MEDIAN(H118,Table2[[#This Row],[Min (H)]])</f>
        <v>73.513541000000004</v>
      </c>
      <c r="H118" s="25">
        <v>92.277082000000021</v>
      </c>
      <c r="I118" s="24">
        <f>Table2[[#This Row],[Min (H)]]*2080</f>
        <v>113880</v>
      </c>
      <c r="J118" s="24">
        <f>Table2[[#This Row],[Mid (H)]]*2080</f>
        <v>152908.16528000002</v>
      </c>
      <c r="K118" s="24">
        <f>Table2[[#This Row],[Max (H)]]*2080</f>
        <v>191936.33056000003</v>
      </c>
    </row>
    <row r="119" spans="1:11" x14ac:dyDescent="0.25">
      <c r="A119" s="23" t="s">
        <v>816</v>
      </c>
      <c r="B119" s="23" t="s">
        <v>978</v>
      </c>
      <c r="C119" s="23" t="s">
        <v>34</v>
      </c>
      <c r="D119" s="42" t="s">
        <v>76</v>
      </c>
      <c r="E119" s="43" t="s">
        <v>36</v>
      </c>
      <c r="F119" s="25">
        <v>48.04</v>
      </c>
      <c r="G119" s="25">
        <f>MEDIAN(H119,Table2[[#This Row],[Min (H)]])</f>
        <v>64.503944000000004</v>
      </c>
      <c r="H119" s="25">
        <v>80.967888000000002</v>
      </c>
      <c r="I119" s="24">
        <f>Table2[[#This Row],[Min (H)]]*2080</f>
        <v>99923.199999999997</v>
      </c>
      <c r="J119" s="24">
        <f>Table2[[#This Row],[Mid (H)]]*2080</f>
        <v>134168.20352000001</v>
      </c>
      <c r="K119" s="24">
        <f>Table2[[#This Row],[Max (H)]]*2080</f>
        <v>168413.20704000001</v>
      </c>
    </row>
    <row r="120" spans="1:11" x14ac:dyDescent="0.25">
      <c r="A120" s="23" t="s">
        <v>226</v>
      </c>
      <c r="B120" s="23" t="s">
        <v>227</v>
      </c>
      <c r="C120" s="23" t="s">
        <v>34</v>
      </c>
      <c r="D120" s="42" t="s">
        <v>225</v>
      </c>
      <c r="E120" s="43" t="s">
        <v>36</v>
      </c>
      <c r="F120" s="24">
        <v>62.02</v>
      </c>
      <c r="G120" s="25">
        <f>MEDIAN(H120,Table2[[#This Row],[Min (H)]])</f>
        <v>84.962069499999998</v>
      </c>
      <c r="H120" s="25">
        <v>107.904139</v>
      </c>
      <c r="I120" s="24">
        <f>Table2[[#This Row],[Min (H)]]*2080</f>
        <v>129001.60000000001</v>
      </c>
      <c r="J120" s="24">
        <f>Table2[[#This Row],[Mid (H)]]*2080</f>
        <v>176721.10456000001</v>
      </c>
      <c r="K120" s="24">
        <f>Table2[[#This Row],[Max (H)]]*2080</f>
        <v>224440.60912000001</v>
      </c>
    </row>
    <row r="121" spans="1:11" x14ac:dyDescent="0.25">
      <c r="A121" s="23" t="s">
        <v>229</v>
      </c>
      <c r="B121" s="23" t="s">
        <v>980</v>
      </c>
      <c r="C121" s="23" t="s">
        <v>34</v>
      </c>
      <c r="D121" s="42" t="s">
        <v>76</v>
      </c>
      <c r="E121" s="43" t="s">
        <v>36</v>
      </c>
      <c r="F121" s="24">
        <v>48.04</v>
      </c>
      <c r="G121" s="25">
        <f>MEDIAN(H121,Table2[[#This Row],[Min (H)]])</f>
        <v>64.503944000000004</v>
      </c>
      <c r="H121" s="25">
        <v>80.967888000000002</v>
      </c>
      <c r="I121" s="24">
        <f>Table2[[#This Row],[Min (H)]]*2080</f>
        <v>99923.199999999997</v>
      </c>
      <c r="J121" s="24">
        <f>Table2[[#This Row],[Mid (H)]]*2080</f>
        <v>134168.20352000001</v>
      </c>
      <c r="K121" s="24">
        <f>Table2[[#This Row],[Max (H)]]*2080</f>
        <v>168413.20704000001</v>
      </c>
    </row>
    <row r="122" spans="1:11" x14ac:dyDescent="0.25">
      <c r="A122" s="44" t="s">
        <v>230</v>
      </c>
      <c r="B122" s="23" t="s">
        <v>231</v>
      </c>
      <c r="C122" s="23" t="s">
        <v>34</v>
      </c>
      <c r="D122" s="42" t="s">
        <v>243</v>
      </c>
      <c r="E122" s="43" t="s">
        <v>36</v>
      </c>
      <c r="F122" s="25">
        <v>71.73</v>
      </c>
      <c r="G122" s="25">
        <f>MEDIAN(H122,Table2[[#This Row],[Min (H)]])</f>
        <v>98.261833499999995</v>
      </c>
      <c r="H122" s="25">
        <v>124.793667</v>
      </c>
      <c r="I122" s="24">
        <f>Table2[[#This Row],[Min (H)]]*2080</f>
        <v>149198.39999999999</v>
      </c>
      <c r="J122" s="24">
        <f>Table2[[#This Row],[Mid (H)]]*2080</f>
        <v>204384.61367999998</v>
      </c>
      <c r="K122" s="24">
        <f>Table2[[#This Row],[Max (H)]]*2080</f>
        <v>259570.82736</v>
      </c>
    </row>
    <row r="123" spans="1:11" x14ac:dyDescent="0.25">
      <c r="A123" s="23" t="s">
        <v>232</v>
      </c>
      <c r="B123" s="23" t="s">
        <v>233</v>
      </c>
      <c r="C123" s="23" t="s">
        <v>34</v>
      </c>
      <c r="D123" s="42" t="s">
        <v>76</v>
      </c>
      <c r="E123" s="43" t="s">
        <v>36</v>
      </c>
      <c r="F123" s="25">
        <v>48.04</v>
      </c>
      <c r="G123" s="25">
        <f>MEDIAN(H123,Table2[[#This Row],[Min (H)]])</f>
        <v>64.503944000000004</v>
      </c>
      <c r="H123" s="25">
        <v>80.967888000000002</v>
      </c>
      <c r="I123" s="24">
        <f>Table2[[#This Row],[Min (H)]]*2080</f>
        <v>99923.199999999997</v>
      </c>
      <c r="J123" s="24">
        <f>Table2[[#This Row],[Mid (H)]]*2080</f>
        <v>134168.20352000001</v>
      </c>
      <c r="K123" s="24">
        <f>Table2[[#This Row],[Max (H)]]*2080</f>
        <v>168413.20704000001</v>
      </c>
    </row>
    <row r="124" spans="1:11" x14ac:dyDescent="0.25">
      <c r="A124" s="23" t="s">
        <v>234</v>
      </c>
      <c r="B124" s="23" t="s">
        <v>235</v>
      </c>
      <c r="C124" s="23" t="s">
        <v>34</v>
      </c>
      <c r="D124" s="42" t="s">
        <v>133</v>
      </c>
      <c r="E124" s="43" t="s">
        <v>36</v>
      </c>
      <c r="F124" s="25">
        <v>62.97</v>
      </c>
      <c r="G124" s="25">
        <f>MEDIAN(H124,Table2[[#This Row],[Min (H)]])</f>
        <v>84.5565225</v>
      </c>
      <c r="H124" s="25">
        <v>106.143045</v>
      </c>
      <c r="I124" s="24">
        <f>Table2[[#This Row],[Min (H)]]*2080</f>
        <v>130977.59999999999</v>
      </c>
      <c r="J124" s="24">
        <f>Table2[[#This Row],[Mid (H)]]*2080</f>
        <v>175877.5668</v>
      </c>
      <c r="K124" s="24">
        <f>Table2[[#This Row],[Max (H)]]*2080</f>
        <v>220777.5336</v>
      </c>
    </row>
    <row r="125" spans="1:11" x14ac:dyDescent="0.25">
      <c r="A125" s="23" t="s">
        <v>236</v>
      </c>
      <c r="B125" s="23" t="s">
        <v>1085</v>
      </c>
      <c r="C125" s="23" t="s">
        <v>34</v>
      </c>
      <c r="D125" s="42" t="s">
        <v>243</v>
      </c>
      <c r="E125" s="43" t="s">
        <v>36</v>
      </c>
      <c r="F125" s="24">
        <v>71.73</v>
      </c>
      <c r="G125" s="25">
        <f>MEDIAN(H125,Table2[[#This Row],[Min (H)]])</f>
        <v>98.261833499999995</v>
      </c>
      <c r="H125" s="25">
        <v>124.793667</v>
      </c>
      <c r="I125" s="24">
        <f>Table2[[#This Row],[Min (H)]]*2080</f>
        <v>149198.39999999999</v>
      </c>
      <c r="J125" s="24">
        <f>Table2[[#This Row],[Mid (H)]]*2080</f>
        <v>204384.61367999998</v>
      </c>
      <c r="K125" s="24">
        <f>Table2[[#This Row],[Max (H)]]*2080</f>
        <v>259570.82736</v>
      </c>
    </row>
    <row r="126" spans="1:11" x14ac:dyDescent="0.25">
      <c r="A126" s="44" t="s">
        <v>775</v>
      </c>
      <c r="B126" s="23" t="s">
        <v>971</v>
      </c>
      <c r="C126" s="23" t="s">
        <v>34</v>
      </c>
      <c r="D126" s="42" t="s">
        <v>225</v>
      </c>
      <c r="E126" s="43" t="s">
        <v>36</v>
      </c>
      <c r="F126" s="24">
        <v>62.02</v>
      </c>
      <c r="G126" s="25">
        <f>MEDIAN(H126,Table2[[#This Row],[Min (H)]])</f>
        <v>84.962069499999998</v>
      </c>
      <c r="H126" s="25">
        <v>107.904139</v>
      </c>
      <c r="I126" s="24">
        <f>Table2[[#This Row],[Min (H)]]*2080</f>
        <v>129001.60000000001</v>
      </c>
      <c r="J126" s="24">
        <f>Table2[[#This Row],[Mid (H)]]*2080</f>
        <v>176721.10456000001</v>
      </c>
      <c r="K126" s="24">
        <f>Table2[[#This Row],[Max (H)]]*2080</f>
        <v>224440.60912000001</v>
      </c>
    </row>
    <row r="127" spans="1:11" x14ac:dyDescent="0.25">
      <c r="A127" s="23" t="s">
        <v>228</v>
      </c>
      <c r="B127" s="23" t="s">
        <v>979</v>
      </c>
      <c r="C127" s="23" t="s">
        <v>34</v>
      </c>
      <c r="D127" s="42" t="s">
        <v>78</v>
      </c>
      <c r="E127" s="43" t="s">
        <v>36</v>
      </c>
      <c r="F127" s="24">
        <v>54.75</v>
      </c>
      <c r="G127" s="25">
        <f>MEDIAN(H127,Table2[[#This Row],[Min (H)]])</f>
        <v>73.513541000000004</v>
      </c>
      <c r="H127" s="25">
        <v>92.277082000000021</v>
      </c>
      <c r="I127" s="24">
        <f>Table2[[#This Row],[Min (H)]]*2080</f>
        <v>113880</v>
      </c>
      <c r="J127" s="24">
        <f>Table2[[#This Row],[Mid (H)]]*2080</f>
        <v>152908.16528000002</v>
      </c>
      <c r="K127" s="24">
        <f>Table2[[#This Row],[Max (H)]]*2080</f>
        <v>191936.33056000003</v>
      </c>
    </row>
    <row r="128" spans="1:11" x14ac:dyDescent="0.25">
      <c r="A128" s="23" t="s">
        <v>237</v>
      </c>
      <c r="B128" s="23" t="s">
        <v>1005</v>
      </c>
      <c r="C128" s="23" t="s">
        <v>34</v>
      </c>
      <c r="D128" s="42" t="s">
        <v>82</v>
      </c>
      <c r="E128" s="43" t="s">
        <v>36</v>
      </c>
      <c r="F128" s="24">
        <v>49.83</v>
      </c>
      <c r="G128" s="25">
        <f>MEDIAN(H128,Table2[[#This Row],[Min (H)]])</f>
        <v>65.552774499999998</v>
      </c>
      <c r="H128" s="25">
        <v>81.275548999999998</v>
      </c>
      <c r="I128" s="24">
        <f>Table2[[#This Row],[Min (H)]]*2080</f>
        <v>103646.39999999999</v>
      </c>
      <c r="J128" s="24">
        <f>Table2[[#This Row],[Mid (H)]]*2080</f>
        <v>136349.77095999999</v>
      </c>
      <c r="K128" s="24">
        <f>Table2[[#This Row],[Max (H)]]*2080</f>
        <v>169053.14191999999</v>
      </c>
    </row>
    <row r="129" spans="1:11" x14ac:dyDescent="0.25">
      <c r="A129" s="44" t="s">
        <v>863</v>
      </c>
      <c r="B129" s="23" t="s">
        <v>864</v>
      </c>
      <c r="C129" s="23" t="s">
        <v>34</v>
      </c>
      <c r="D129" s="42" t="s">
        <v>38</v>
      </c>
      <c r="E129" s="43" t="s">
        <v>36</v>
      </c>
      <c r="F129" s="24">
        <v>32.31</v>
      </c>
      <c r="G129" s="25">
        <f>MEDIAN(H129,Table2[[#This Row],[Min (H)]])</f>
        <v>43.160209500000001</v>
      </c>
      <c r="H129" s="25">
        <v>54.010418999999999</v>
      </c>
      <c r="I129" s="24">
        <f>Table2[[#This Row],[Min (H)]]*2080</f>
        <v>67204.800000000003</v>
      </c>
      <c r="J129" s="24">
        <f>Table2[[#This Row],[Mid (H)]]*2080</f>
        <v>89773.235759999996</v>
      </c>
      <c r="K129" s="24">
        <f>Table2[[#This Row],[Max (H)]]*2080</f>
        <v>112341.67152</v>
      </c>
    </row>
    <row r="130" spans="1:11" x14ac:dyDescent="0.25">
      <c r="A130" s="44" t="s">
        <v>239</v>
      </c>
      <c r="B130" s="23" t="s">
        <v>240</v>
      </c>
      <c r="C130" s="23" t="s">
        <v>14</v>
      </c>
      <c r="D130" s="42" t="s">
        <v>15</v>
      </c>
      <c r="E130" s="43" t="s">
        <v>16</v>
      </c>
      <c r="F130" s="24">
        <v>21.59</v>
      </c>
      <c r="G130" s="25">
        <f>MEDIAN(H130,Table2[[#This Row],[Min (H)]])</f>
        <v>28.236196000000007</v>
      </c>
      <c r="H130" s="25">
        <v>34.88239200000001</v>
      </c>
      <c r="I130" s="24">
        <f>Table2[[#This Row],[Min (H)]]*2080</f>
        <v>44907.199999999997</v>
      </c>
      <c r="J130" s="24">
        <f>Table2[[#This Row],[Mid (H)]]*2080</f>
        <v>58731.287680000016</v>
      </c>
      <c r="K130" s="24">
        <f>Table2[[#This Row],[Max (H)]]*2080</f>
        <v>72555.37536000002</v>
      </c>
    </row>
    <row r="131" spans="1:11" x14ac:dyDescent="0.25">
      <c r="A131" s="44" t="s">
        <v>241</v>
      </c>
      <c r="B131" s="23" t="s">
        <v>1029</v>
      </c>
      <c r="C131" s="23" t="s">
        <v>34</v>
      </c>
      <c r="D131" s="42" t="s">
        <v>39</v>
      </c>
      <c r="E131" s="43" t="s">
        <v>36</v>
      </c>
      <c r="F131" s="24">
        <v>25</v>
      </c>
      <c r="G131" s="25">
        <f>MEDIAN(H131,Table2[[#This Row],[Min (H)]])</f>
        <v>32.704840500000003</v>
      </c>
      <c r="H131" s="25">
        <v>40.409680999999999</v>
      </c>
      <c r="I131" s="24">
        <f>Table2[[#This Row],[Min (H)]]*2080</f>
        <v>52000</v>
      </c>
      <c r="J131" s="24">
        <f>Table2[[#This Row],[Mid (H)]]*2080</f>
        <v>68026.068240000008</v>
      </c>
      <c r="K131" s="24">
        <f>Table2[[#This Row],[Max (H)]]*2080</f>
        <v>84052.136480000001</v>
      </c>
    </row>
    <row r="132" spans="1:11" x14ac:dyDescent="0.25">
      <c r="A132" s="44" t="s">
        <v>242</v>
      </c>
      <c r="B132" s="23" t="s">
        <v>973</v>
      </c>
      <c r="C132" s="23" t="s">
        <v>34</v>
      </c>
      <c r="D132" s="45" t="s">
        <v>38</v>
      </c>
      <c r="E132" s="43" t="s">
        <v>36</v>
      </c>
      <c r="F132" s="24">
        <v>32.31</v>
      </c>
      <c r="G132" s="25">
        <f>MEDIAN(H132,Table2[[#This Row],[Min (H)]])</f>
        <v>43.160209500000001</v>
      </c>
      <c r="H132" s="25">
        <v>54.010418999999999</v>
      </c>
      <c r="I132" s="24">
        <f>Table2[[#This Row],[Min (H)]]*2080</f>
        <v>67204.800000000003</v>
      </c>
      <c r="J132" s="24">
        <f>Table2[[#This Row],[Mid (H)]]*2080</f>
        <v>89773.235759999996</v>
      </c>
      <c r="K132" s="24">
        <f>Table2[[#This Row],[Max (H)]]*2080</f>
        <v>112341.67152</v>
      </c>
    </row>
    <row r="133" spans="1:11" x14ac:dyDescent="0.25">
      <c r="A133" s="23" t="s">
        <v>244</v>
      </c>
      <c r="B133" s="23" t="s">
        <v>1030</v>
      </c>
      <c r="C133" s="23" t="s">
        <v>34</v>
      </c>
      <c r="D133" s="42" t="s">
        <v>175</v>
      </c>
      <c r="E133" s="43" t="s">
        <v>36</v>
      </c>
      <c r="F133" s="24">
        <v>25.65</v>
      </c>
      <c r="G133" s="25">
        <v>33.93</v>
      </c>
      <c r="H133" s="25">
        <v>41.449363000000005</v>
      </c>
      <c r="I133" s="24">
        <f>Table2[[#This Row],[Min (H)]]*2080</f>
        <v>53352</v>
      </c>
      <c r="J133" s="24">
        <v>69783.34</v>
      </c>
      <c r="K133" s="24">
        <f>Table2[[#This Row],[Max (H)]]*2080</f>
        <v>86214.675040000016</v>
      </c>
    </row>
    <row r="134" spans="1:11" x14ac:dyDescent="0.25">
      <c r="A134" s="23" t="s">
        <v>245</v>
      </c>
      <c r="B134" s="23" t="s">
        <v>1031</v>
      </c>
      <c r="C134" s="23" t="s">
        <v>34</v>
      </c>
      <c r="D134" s="42" t="s">
        <v>68</v>
      </c>
      <c r="E134" s="43" t="s">
        <v>36</v>
      </c>
      <c r="F134" s="24">
        <v>29.36</v>
      </c>
      <c r="G134" s="25">
        <f>MEDIAN(H134,Table2[[#This Row],[Min (H)]])</f>
        <v>38.401724000000002</v>
      </c>
      <c r="H134" s="25">
        <v>47.443447999999997</v>
      </c>
      <c r="I134" s="24">
        <f>Table2[[#This Row],[Min (H)]]*2080</f>
        <v>61068.799999999996</v>
      </c>
      <c r="J134" s="24">
        <f>Table2[[#This Row],[Mid (H)]]*2080</f>
        <v>79875.585919999998</v>
      </c>
      <c r="K134" s="24">
        <f>Table2[[#This Row],[Max (H)]]*2080</f>
        <v>98682.371839999993</v>
      </c>
    </row>
    <row r="135" spans="1:11" x14ac:dyDescent="0.25">
      <c r="A135" s="23" t="s">
        <v>246</v>
      </c>
      <c r="B135" s="23" t="s">
        <v>1032</v>
      </c>
      <c r="C135" s="23" t="s">
        <v>34</v>
      </c>
      <c r="D135" s="42" t="s">
        <v>47</v>
      </c>
      <c r="E135" s="43" t="s">
        <v>36</v>
      </c>
      <c r="F135" s="26">
        <v>33.159999999999997</v>
      </c>
      <c r="G135" s="25">
        <f>MEDIAN(H135,Table2[[#This Row],[Min (H)]])</f>
        <v>43.378333999999995</v>
      </c>
      <c r="H135" s="25">
        <v>53.596668000000001</v>
      </c>
      <c r="I135" s="24">
        <f>Table2[[#This Row],[Min (H)]]*2080</f>
        <v>68972.799999999988</v>
      </c>
      <c r="J135" s="24">
        <f>Table2[[#This Row],[Mid (H)]]*2080</f>
        <v>90226.93471999999</v>
      </c>
      <c r="K135" s="24">
        <f>Table2[[#This Row],[Max (H)]]*2080</f>
        <v>111481.06944000001</v>
      </c>
    </row>
    <row r="136" spans="1:11" x14ac:dyDescent="0.25">
      <c r="A136" s="23" t="s">
        <v>247</v>
      </c>
      <c r="B136" s="23" t="s">
        <v>1033</v>
      </c>
      <c r="C136" s="23" t="s">
        <v>34</v>
      </c>
      <c r="D136" s="42" t="s">
        <v>35</v>
      </c>
      <c r="E136" s="43" t="s">
        <v>36</v>
      </c>
      <c r="F136" s="24">
        <v>36.729999999999997</v>
      </c>
      <c r="G136" s="25">
        <f>MEDIAN(H136,Table2[[#This Row],[Min (H)]])</f>
        <v>49.072750499999998</v>
      </c>
      <c r="H136" s="25">
        <v>61.415500999999999</v>
      </c>
      <c r="I136" s="24">
        <f>Table2[[#This Row],[Min (H)]]*2080</f>
        <v>76398.399999999994</v>
      </c>
      <c r="J136" s="24">
        <f>Table2[[#This Row],[Mid (H)]]*2080</f>
        <v>102071.32104</v>
      </c>
      <c r="K136" s="24">
        <f>Table2[[#This Row],[Max (H)]]*2080</f>
        <v>127744.24208</v>
      </c>
    </row>
    <row r="137" spans="1:11" x14ac:dyDescent="0.25">
      <c r="A137" s="23" t="s">
        <v>248</v>
      </c>
      <c r="B137" s="23" t="s">
        <v>249</v>
      </c>
      <c r="C137" s="23" t="s">
        <v>34</v>
      </c>
      <c r="D137" s="42" t="s">
        <v>68</v>
      </c>
      <c r="E137" s="43" t="s">
        <v>36</v>
      </c>
      <c r="F137" s="24">
        <v>29.36</v>
      </c>
      <c r="G137" s="25">
        <f>MEDIAN(H137,Table2[[#This Row],[Min (H)]])</f>
        <v>38.401724000000002</v>
      </c>
      <c r="H137" s="25">
        <v>47.443447999999997</v>
      </c>
      <c r="I137" s="24">
        <f>Table2[[#This Row],[Min (H)]]*2080</f>
        <v>61068.799999999996</v>
      </c>
      <c r="J137" s="24">
        <f>Table2[[#This Row],[Mid (H)]]*2080</f>
        <v>79875.585919999998</v>
      </c>
      <c r="K137" s="24">
        <f>Table2[[#This Row],[Max (H)]]*2080</f>
        <v>98682.371839999993</v>
      </c>
    </row>
    <row r="138" spans="1:11" x14ac:dyDescent="0.25">
      <c r="A138" s="23" t="s">
        <v>252</v>
      </c>
      <c r="B138" s="23" t="s">
        <v>810</v>
      </c>
      <c r="C138" s="23" t="s">
        <v>34</v>
      </c>
      <c r="D138" s="42" t="s">
        <v>37</v>
      </c>
      <c r="E138" s="43" t="s">
        <v>36</v>
      </c>
      <c r="F138" s="24">
        <v>29.04</v>
      </c>
      <c r="G138" s="25">
        <f>MEDIAN(H138,Table2[[#This Row],[Min (H)]])</f>
        <v>37.987107999999999</v>
      </c>
      <c r="H138" s="25">
        <v>46.934215999999999</v>
      </c>
      <c r="I138" s="24">
        <f>Table2[[#This Row],[Min (H)]]*2080</f>
        <v>60403.199999999997</v>
      </c>
      <c r="J138" s="24">
        <f>Table2[[#This Row],[Mid (H)]]*2080</f>
        <v>79013.184639999992</v>
      </c>
      <c r="K138" s="24">
        <f>Table2[[#This Row],[Max (H)]]*2080</f>
        <v>97623.169280000002</v>
      </c>
    </row>
    <row r="139" spans="1:11" x14ac:dyDescent="0.25">
      <c r="A139" s="23" t="s">
        <v>250</v>
      </c>
      <c r="B139" s="23" t="s">
        <v>251</v>
      </c>
      <c r="C139" s="23" t="s">
        <v>34</v>
      </c>
      <c r="D139" s="42" t="s">
        <v>50</v>
      </c>
      <c r="E139" s="43" t="s">
        <v>36</v>
      </c>
      <c r="F139" s="24">
        <v>36.81</v>
      </c>
      <c r="G139" s="25">
        <f>MEDIAN(H139,Table2[[#This Row],[Min (H)]])</f>
        <v>49.176404500000004</v>
      </c>
      <c r="H139" s="25">
        <v>61.542809000000005</v>
      </c>
      <c r="I139" s="24">
        <f>Table2[[#This Row],[Min (H)]]*2080</f>
        <v>76564.800000000003</v>
      </c>
      <c r="J139" s="24">
        <f>Table2[[#This Row],[Mid (H)]]*2080</f>
        <v>102286.92136000001</v>
      </c>
      <c r="K139" s="24">
        <f>Table2[[#This Row],[Max (H)]]*2080</f>
        <v>128009.04272000001</v>
      </c>
    </row>
    <row r="140" spans="1:11" x14ac:dyDescent="0.25">
      <c r="A140" s="23" t="s">
        <v>253</v>
      </c>
      <c r="B140" s="23" t="s">
        <v>254</v>
      </c>
      <c r="C140" s="23" t="s">
        <v>14</v>
      </c>
      <c r="D140" s="42" t="s">
        <v>27</v>
      </c>
      <c r="E140" s="43" t="s">
        <v>16</v>
      </c>
      <c r="F140" s="24">
        <v>16.43</v>
      </c>
      <c r="G140" s="25">
        <f>MEDIAN(H140,Table2[[#This Row],[Min (H)]])</f>
        <v>21.412596000000001</v>
      </c>
      <c r="H140" s="25">
        <v>26.395192000000002</v>
      </c>
      <c r="I140" s="24">
        <f>Table2[[#This Row],[Min (H)]]*2080</f>
        <v>34174.400000000001</v>
      </c>
      <c r="J140" s="24">
        <f>Table2[[#This Row],[Mid (H)]]*2080</f>
        <v>44538.199679999998</v>
      </c>
      <c r="K140" s="24">
        <f>Table2[[#This Row],[Max (H)]]*2080</f>
        <v>54901.999360000002</v>
      </c>
    </row>
    <row r="141" spans="1:11" x14ac:dyDescent="0.25">
      <c r="A141" s="23" t="s">
        <v>255</v>
      </c>
      <c r="B141" s="23" t="s">
        <v>256</v>
      </c>
      <c r="C141" s="23" t="s">
        <v>34</v>
      </c>
      <c r="D141" s="42" t="s">
        <v>193</v>
      </c>
      <c r="E141" s="43" t="s">
        <v>16</v>
      </c>
      <c r="F141" s="24">
        <v>17.89</v>
      </c>
      <c r="G141" s="25">
        <f>MEDIAN(H141,Table2[[#This Row],[Min (H)]])</f>
        <v>22.901139499999999</v>
      </c>
      <c r="H141" s="25">
        <v>27.912279000000002</v>
      </c>
      <c r="I141" s="24">
        <f>Table2[[#This Row],[Min (H)]]*2080</f>
        <v>37211.200000000004</v>
      </c>
      <c r="J141" s="24">
        <f>Table2[[#This Row],[Mid (H)]]*2080</f>
        <v>47634.370159999999</v>
      </c>
      <c r="K141" s="24">
        <f>Table2[[#This Row],[Max (H)]]*2080</f>
        <v>58057.54032</v>
      </c>
    </row>
    <row r="142" spans="1:11" x14ac:dyDescent="0.25">
      <c r="A142" s="23" t="s">
        <v>257</v>
      </c>
      <c r="B142" s="23" t="s">
        <v>258</v>
      </c>
      <c r="C142" s="23" t="s">
        <v>14</v>
      </c>
      <c r="D142" s="42" t="s">
        <v>100</v>
      </c>
      <c r="E142" s="43" t="s">
        <v>16</v>
      </c>
      <c r="F142" s="24">
        <v>25</v>
      </c>
      <c r="G142" s="25">
        <f>MEDIAN(H142,Table2[[#This Row],[Min (H)]])</f>
        <v>32.704840500000003</v>
      </c>
      <c r="H142" s="25">
        <v>40.409680999999999</v>
      </c>
      <c r="I142" s="24">
        <f>Table2[[#This Row],[Min (H)]]*2080</f>
        <v>52000</v>
      </c>
      <c r="J142" s="24">
        <f>Table2[[#This Row],[Mid (H)]]*2080</f>
        <v>68026.068240000008</v>
      </c>
      <c r="K142" s="24">
        <f>Table2[[#This Row],[Max (H)]]*2080</f>
        <v>84052.136480000001</v>
      </c>
    </row>
    <row r="143" spans="1:11" x14ac:dyDescent="0.25">
      <c r="A143" s="23" t="s">
        <v>259</v>
      </c>
      <c r="B143" s="23" t="s">
        <v>975</v>
      </c>
      <c r="C143" s="23" t="s">
        <v>14</v>
      </c>
      <c r="D143" s="42" t="s">
        <v>100</v>
      </c>
      <c r="E143" s="43" t="s">
        <v>16</v>
      </c>
      <c r="F143" s="25">
        <v>25</v>
      </c>
      <c r="G143" s="25">
        <f>MEDIAN(H143,Table2[[#This Row],[Min (H)]])</f>
        <v>32.704840500000003</v>
      </c>
      <c r="H143" s="25">
        <v>40.409680999999999</v>
      </c>
      <c r="I143" s="24">
        <f>Table2[[#This Row],[Min (H)]]*2080</f>
        <v>52000</v>
      </c>
      <c r="J143" s="24">
        <f>Table2[[#This Row],[Mid (H)]]*2080</f>
        <v>68026.068240000008</v>
      </c>
      <c r="K143" s="24">
        <f>Table2[[#This Row],[Max (H)]]*2080</f>
        <v>84052.136480000001</v>
      </c>
    </row>
    <row r="144" spans="1:11" x14ac:dyDescent="0.25">
      <c r="A144" s="44" t="s">
        <v>260</v>
      </c>
      <c r="B144" s="23" t="s">
        <v>261</v>
      </c>
      <c r="C144" s="23" t="s">
        <v>34</v>
      </c>
      <c r="D144" s="42" t="s">
        <v>262</v>
      </c>
      <c r="E144" s="43" t="s">
        <v>36</v>
      </c>
      <c r="F144" s="25">
        <v>72.39</v>
      </c>
      <c r="G144" s="25">
        <f>MEDIAN(H144,Table2[[#This Row],[Min (H)]])</f>
        <v>99.175328500000006</v>
      </c>
      <c r="H144" s="25">
        <v>125.96065700000001</v>
      </c>
      <c r="I144" s="24">
        <f>Table2[[#This Row],[Min (H)]]*2080</f>
        <v>150571.20000000001</v>
      </c>
      <c r="J144" s="24">
        <f>Table2[[#This Row],[Mid (H)]]*2080</f>
        <v>206284.68328000003</v>
      </c>
      <c r="K144" s="24">
        <f>Table2[[#This Row],[Max (H)]]*2080</f>
        <v>261998.16656000001</v>
      </c>
    </row>
    <row r="145" spans="1:11" x14ac:dyDescent="0.25">
      <c r="A145" s="23" t="s">
        <v>263</v>
      </c>
      <c r="B145" s="23" t="s">
        <v>264</v>
      </c>
      <c r="C145" s="23" t="s">
        <v>34</v>
      </c>
      <c r="D145" s="42" t="s">
        <v>37</v>
      </c>
      <c r="E145" s="43" t="s">
        <v>36</v>
      </c>
      <c r="F145" s="24">
        <v>29.04</v>
      </c>
      <c r="G145" s="25">
        <f>MEDIAN(H145,Table2[[#This Row],[Min (H)]])</f>
        <v>37.987107999999999</v>
      </c>
      <c r="H145" s="25">
        <v>46.934215999999999</v>
      </c>
      <c r="I145" s="24">
        <f>Table2[[#This Row],[Min (H)]]*2080</f>
        <v>60403.199999999997</v>
      </c>
      <c r="J145" s="24">
        <f>Table2[[#This Row],[Mid (H)]]*2080</f>
        <v>79013.184639999992</v>
      </c>
      <c r="K145" s="24">
        <f>Table2[[#This Row],[Max (H)]]*2080</f>
        <v>97623.169280000002</v>
      </c>
    </row>
    <row r="146" spans="1:11" x14ac:dyDescent="0.25">
      <c r="A146" s="23" t="s">
        <v>265</v>
      </c>
      <c r="B146" s="23" t="s">
        <v>266</v>
      </c>
      <c r="C146" s="23" t="s">
        <v>66</v>
      </c>
      <c r="D146" s="42" t="s">
        <v>31</v>
      </c>
      <c r="E146" s="43" t="s">
        <v>16</v>
      </c>
      <c r="F146" s="25">
        <v>19.13</v>
      </c>
      <c r="G146" s="25">
        <f>MEDIAN(H146,Table2[[#This Row],[Min (H)]])</f>
        <v>24.491863000000002</v>
      </c>
      <c r="H146" s="25">
        <v>29.853726000000002</v>
      </c>
      <c r="I146" s="24">
        <f>Table2[[#This Row],[Min (H)]]*2080</f>
        <v>39790.400000000001</v>
      </c>
      <c r="J146" s="24">
        <f>Table2[[#This Row],[Mid (H)]]*2080</f>
        <v>50943.075040000003</v>
      </c>
      <c r="K146" s="24">
        <f>Table2[[#This Row],[Max (H)]]*2080</f>
        <v>62095.750080000005</v>
      </c>
    </row>
    <row r="147" spans="1:11" x14ac:dyDescent="0.25">
      <c r="A147" s="44" t="s">
        <v>267</v>
      </c>
      <c r="B147" s="23" t="s">
        <v>268</v>
      </c>
      <c r="C147" s="23" t="s">
        <v>66</v>
      </c>
      <c r="D147" s="42" t="s">
        <v>27</v>
      </c>
      <c r="E147" s="43" t="s">
        <v>16</v>
      </c>
      <c r="F147" s="24">
        <v>16.43</v>
      </c>
      <c r="G147" s="25">
        <f>MEDIAN(H147,Table2[[#This Row],[Min (H)]])</f>
        <v>21.412596000000001</v>
      </c>
      <c r="H147" s="25">
        <v>26.395192000000002</v>
      </c>
      <c r="I147" s="24">
        <f>Table2[[#This Row],[Min (H)]]*2080</f>
        <v>34174.400000000001</v>
      </c>
      <c r="J147" s="24">
        <f>Table2[[#This Row],[Mid (H)]]*2080</f>
        <v>44538.199679999998</v>
      </c>
      <c r="K147" s="24">
        <f>Table2[[#This Row],[Max (H)]]*2080</f>
        <v>54901.999360000002</v>
      </c>
    </row>
    <row r="148" spans="1:11" x14ac:dyDescent="0.25">
      <c r="A148" s="23" t="s">
        <v>269</v>
      </c>
      <c r="B148" s="23" t="s">
        <v>270</v>
      </c>
      <c r="C148" s="23" t="s">
        <v>66</v>
      </c>
      <c r="D148" s="42" t="s">
        <v>100</v>
      </c>
      <c r="E148" s="43" t="s">
        <v>16</v>
      </c>
      <c r="F148" s="24">
        <v>25</v>
      </c>
      <c r="G148" s="25">
        <f>MEDIAN(H148,Table2[[#This Row],[Min (H)]])</f>
        <v>32.704840500000003</v>
      </c>
      <c r="H148" s="25">
        <v>40.409680999999999</v>
      </c>
      <c r="I148" s="24">
        <f>Table2[[#This Row],[Min (H)]]*2080</f>
        <v>52000</v>
      </c>
      <c r="J148" s="24">
        <f>Table2[[#This Row],[Mid (H)]]*2080</f>
        <v>68026.068240000008</v>
      </c>
      <c r="K148" s="24">
        <f>Table2[[#This Row],[Max (H)]]*2080</f>
        <v>84052.136480000001</v>
      </c>
    </row>
    <row r="149" spans="1:11" x14ac:dyDescent="0.25">
      <c r="A149" s="23" t="s">
        <v>271</v>
      </c>
      <c r="B149" s="23" t="s">
        <v>272</v>
      </c>
      <c r="C149" s="23" t="s">
        <v>34</v>
      </c>
      <c r="D149" s="42" t="s">
        <v>50</v>
      </c>
      <c r="E149" s="43" t="s">
        <v>36</v>
      </c>
      <c r="F149" s="25">
        <v>36.81</v>
      </c>
      <c r="G149" s="25">
        <f>MEDIAN(H149,Table2[[#This Row],[Min (H)]])</f>
        <v>49.176404500000004</v>
      </c>
      <c r="H149" s="25">
        <v>61.542809000000005</v>
      </c>
      <c r="I149" s="24">
        <f>Table2[[#This Row],[Min (H)]]*2080</f>
        <v>76564.800000000003</v>
      </c>
      <c r="J149" s="24">
        <f>Table2[[#This Row],[Mid (H)]]*2080</f>
        <v>102286.92136000001</v>
      </c>
      <c r="K149" s="24">
        <f>Table2[[#This Row],[Max (H)]]*2080</f>
        <v>128009.04272000001</v>
      </c>
    </row>
    <row r="150" spans="1:11" x14ac:dyDescent="0.25">
      <c r="A150" s="23" t="s">
        <v>811</v>
      </c>
      <c r="B150" s="23" t="s">
        <v>812</v>
      </c>
      <c r="C150" s="23" t="s">
        <v>34</v>
      </c>
      <c r="D150" s="42" t="s">
        <v>37</v>
      </c>
      <c r="E150" s="43" t="s">
        <v>36</v>
      </c>
      <c r="F150" s="25">
        <v>29.04</v>
      </c>
      <c r="G150" s="25">
        <f>MEDIAN(H150,Table2[[#This Row],[Min (H)]])</f>
        <v>37.987107999999999</v>
      </c>
      <c r="H150" s="25">
        <v>46.934215999999999</v>
      </c>
      <c r="I150" s="24">
        <f>Table2[[#This Row],[Min (H)]]*2080</f>
        <v>60403.199999999997</v>
      </c>
      <c r="J150" s="24">
        <f>Table2[[#This Row],[Mid (H)]]*2080</f>
        <v>79013.184639999992</v>
      </c>
      <c r="K150" s="24">
        <f>Table2[[#This Row],[Max (H)]]*2080</f>
        <v>97623.169280000002</v>
      </c>
    </row>
    <row r="151" spans="1:11" x14ac:dyDescent="0.25">
      <c r="A151" s="23" t="s">
        <v>824</v>
      </c>
      <c r="B151" s="23" t="s">
        <v>825</v>
      </c>
      <c r="C151" s="23" t="s">
        <v>34</v>
      </c>
      <c r="D151" s="42" t="s">
        <v>37</v>
      </c>
      <c r="E151" s="43" t="s">
        <v>36</v>
      </c>
      <c r="F151" s="24">
        <v>29.04</v>
      </c>
      <c r="G151" s="25">
        <f>MEDIAN(H151,Table2[[#This Row],[Min (H)]])</f>
        <v>37.987107999999999</v>
      </c>
      <c r="H151" s="25">
        <v>46.934215999999999</v>
      </c>
      <c r="I151" s="24">
        <f>Table2[[#This Row],[Min (H)]]*2080</f>
        <v>60403.199999999997</v>
      </c>
      <c r="J151" s="24">
        <f>Table2[[#This Row],[Mid (H)]]*2080</f>
        <v>79013.184639999992</v>
      </c>
      <c r="K151" s="24">
        <f>Table2[[#This Row],[Max (H)]]*2080</f>
        <v>97623.169280000002</v>
      </c>
    </row>
    <row r="152" spans="1:11" x14ac:dyDescent="0.25">
      <c r="A152" s="23" t="s">
        <v>274</v>
      </c>
      <c r="B152" s="23" t="s">
        <v>275</v>
      </c>
      <c r="C152" s="23" t="s">
        <v>34</v>
      </c>
      <c r="D152" s="42" t="s">
        <v>82</v>
      </c>
      <c r="E152" s="43" t="s">
        <v>36</v>
      </c>
      <c r="F152" s="24">
        <v>49.83</v>
      </c>
      <c r="G152" s="25">
        <f>MEDIAN(H152,Table2[[#This Row],[Min (H)]])</f>
        <v>65.552774499999998</v>
      </c>
      <c r="H152" s="25">
        <v>81.275548999999998</v>
      </c>
      <c r="I152" s="24">
        <f>Table2[[#This Row],[Min (H)]]*2080</f>
        <v>103646.39999999999</v>
      </c>
      <c r="J152" s="24">
        <f>Table2[[#This Row],[Mid (H)]]*2080</f>
        <v>136349.77095999999</v>
      </c>
      <c r="K152" s="24">
        <f>Table2[[#This Row],[Max (H)]]*2080</f>
        <v>169053.14191999999</v>
      </c>
    </row>
    <row r="153" spans="1:11" x14ac:dyDescent="0.25">
      <c r="A153" s="44" t="s">
        <v>276</v>
      </c>
      <c r="B153" s="23" t="s">
        <v>1034</v>
      </c>
      <c r="C153" s="23" t="s">
        <v>34</v>
      </c>
      <c r="D153" s="42" t="s">
        <v>105</v>
      </c>
      <c r="E153" s="43" t="s">
        <v>16</v>
      </c>
      <c r="F153" s="24">
        <v>21.59</v>
      </c>
      <c r="G153" s="25">
        <f>MEDIAN(H153,Table2[[#This Row],[Min (H)]])</f>
        <v>28.236196000000007</v>
      </c>
      <c r="H153" s="25">
        <v>34.88239200000001</v>
      </c>
      <c r="I153" s="24">
        <f>Table2[[#This Row],[Min (H)]]*2080</f>
        <v>44907.199999999997</v>
      </c>
      <c r="J153" s="24">
        <f>Table2[[#This Row],[Mid (H)]]*2080</f>
        <v>58731.287680000016</v>
      </c>
      <c r="K153" s="24">
        <f>Table2[[#This Row],[Max (H)]]*2080</f>
        <v>72555.37536000002</v>
      </c>
    </row>
    <row r="154" spans="1:11" x14ac:dyDescent="0.25">
      <c r="A154" s="23" t="s">
        <v>277</v>
      </c>
      <c r="B154" s="23" t="s">
        <v>278</v>
      </c>
      <c r="C154" s="23" t="s">
        <v>34</v>
      </c>
      <c r="D154" s="42" t="s">
        <v>279</v>
      </c>
      <c r="E154" s="43" t="s">
        <v>36</v>
      </c>
      <c r="F154" s="25">
        <v>57.14</v>
      </c>
      <c r="G154" s="25">
        <f>MEDIAN(H154,Table2[[#This Row],[Min (H)]])</f>
        <v>75.170032500000005</v>
      </c>
      <c r="H154" s="25">
        <v>93.200065000000009</v>
      </c>
      <c r="I154" s="24">
        <f>Table2[[#This Row],[Min (H)]]*2080</f>
        <v>118851.2</v>
      </c>
      <c r="J154" s="24">
        <f>Table2[[#This Row],[Mid (H)]]*2080</f>
        <v>156353.66760000002</v>
      </c>
      <c r="K154" s="24">
        <f>Table2[[#This Row],[Max (H)]]*2080</f>
        <v>193856.13520000002</v>
      </c>
    </row>
    <row r="155" spans="1:11" x14ac:dyDescent="0.25">
      <c r="A155" s="44" t="s">
        <v>280</v>
      </c>
      <c r="B155" s="23" t="s">
        <v>281</v>
      </c>
      <c r="C155" s="23" t="s">
        <v>34</v>
      </c>
      <c r="D155" s="42" t="s">
        <v>282</v>
      </c>
      <c r="E155" s="43" t="s">
        <v>36</v>
      </c>
      <c r="F155" s="25">
        <v>50.1</v>
      </c>
      <c r="G155" s="25">
        <f>MEDIAN(H155,Table2[[#This Row],[Min (H)]])</f>
        <v>65.915868000000003</v>
      </c>
      <c r="H155" s="25">
        <v>81.731736000000012</v>
      </c>
      <c r="I155" s="24">
        <f>Table2[[#This Row],[Min (H)]]*2080</f>
        <v>104208</v>
      </c>
      <c r="J155" s="24">
        <f>Table2[[#This Row],[Mid (H)]]*2080</f>
        <v>137105.00544000001</v>
      </c>
      <c r="K155" s="24">
        <f>Table2[[#This Row],[Max (H)]]*2080</f>
        <v>170002.01088000002</v>
      </c>
    </row>
    <row r="156" spans="1:11" x14ac:dyDescent="0.25">
      <c r="A156" s="44" t="s">
        <v>798</v>
      </c>
      <c r="B156" s="23" t="s">
        <v>792</v>
      </c>
      <c r="C156" s="23" t="s">
        <v>283</v>
      </c>
      <c r="D156" s="42" t="s">
        <v>284</v>
      </c>
      <c r="E156" s="43" t="s">
        <v>36</v>
      </c>
      <c r="F156" s="25">
        <v>45.44</v>
      </c>
      <c r="G156" s="25"/>
      <c r="H156" s="25">
        <v>69.010000000000005</v>
      </c>
      <c r="I156" s="25">
        <v>99251.163648000016</v>
      </c>
      <c r="J156" s="24"/>
      <c r="K156" s="25">
        <v>150712.01107200002</v>
      </c>
    </row>
    <row r="157" spans="1:11" x14ac:dyDescent="0.25">
      <c r="A157" s="23" t="s">
        <v>786</v>
      </c>
      <c r="B157" s="23" t="s">
        <v>1090</v>
      </c>
      <c r="C157" s="23" t="s">
        <v>1091</v>
      </c>
      <c r="D157" s="42" t="s">
        <v>286</v>
      </c>
      <c r="E157" s="43" t="s">
        <v>16</v>
      </c>
      <c r="F157" s="25">
        <v>27.118500000000001</v>
      </c>
      <c r="G157" s="25"/>
      <c r="H157" s="25">
        <v>40.6828</v>
      </c>
      <c r="I157" s="24">
        <f>Table2[[#This Row],[Min (H)]]*2080</f>
        <v>56406.48</v>
      </c>
      <c r="J157" s="24"/>
      <c r="K157" s="24">
        <f>Table2[[#This Row],[Max (H)]]*2080</f>
        <v>84620.224000000002</v>
      </c>
    </row>
    <row r="158" spans="1:11" x14ac:dyDescent="0.25">
      <c r="A158" s="23" t="s">
        <v>793</v>
      </c>
      <c r="B158" s="23" t="s">
        <v>787</v>
      </c>
      <c r="C158" s="23" t="s">
        <v>285</v>
      </c>
      <c r="D158" s="42" t="s">
        <v>287</v>
      </c>
      <c r="E158" s="43" t="s">
        <v>16</v>
      </c>
      <c r="F158" s="25">
        <v>30.693899999999999</v>
      </c>
      <c r="G158" s="25"/>
      <c r="H158" s="25">
        <v>46.035800000000002</v>
      </c>
      <c r="I158" s="24">
        <f>Table2[[#This Row],[Min (H)]]*2080</f>
        <v>63843.311999999998</v>
      </c>
      <c r="J158" s="24"/>
      <c r="K158" s="24">
        <f>Table2[[#This Row],[Max (H)]]*2080</f>
        <v>95754.464000000007</v>
      </c>
    </row>
    <row r="159" spans="1:11" x14ac:dyDescent="0.25">
      <c r="A159" s="23" t="s">
        <v>795</v>
      </c>
      <c r="B159" s="23" t="s">
        <v>789</v>
      </c>
      <c r="C159" s="23" t="s">
        <v>285</v>
      </c>
      <c r="D159" s="42" t="s">
        <v>90</v>
      </c>
      <c r="E159" s="43" t="s">
        <v>16</v>
      </c>
      <c r="F159" s="25">
        <v>34.840000000000003</v>
      </c>
      <c r="G159" s="25"/>
      <c r="H159" s="25">
        <v>52.257400000000004</v>
      </c>
      <c r="I159" s="24">
        <f>Table2[[#This Row],[Min (H)]]*2080</f>
        <v>72467.200000000012</v>
      </c>
      <c r="J159" s="24"/>
      <c r="K159" s="24">
        <f>Table2[[#This Row],[Max (H)]]*2080</f>
        <v>108695.39200000001</v>
      </c>
    </row>
    <row r="160" spans="1:11" x14ac:dyDescent="0.25">
      <c r="A160" s="23" t="s">
        <v>794</v>
      </c>
      <c r="B160" s="23" t="s">
        <v>788</v>
      </c>
      <c r="C160" s="23" t="s">
        <v>285</v>
      </c>
      <c r="D160" s="42" t="s">
        <v>287</v>
      </c>
      <c r="E160" s="43" t="s">
        <v>16</v>
      </c>
      <c r="F160" s="25">
        <v>30.693899999999999</v>
      </c>
      <c r="G160" s="25"/>
      <c r="H160" s="25">
        <v>46.035800000000002</v>
      </c>
      <c r="I160" s="24">
        <f>Table2[[#This Row],[Min (H)]]*2080</f>
        <v>63843.311999999998</v>
      </c>
      <c r="J160" s="24"/>
      <c r="K160" s="24">
        <f>Table2[[#This Row],[Max (H)]]*2080</f>
        <v>95754.464000000007</v>
      </c>
    </row>
    <row r="161" spans="1:11" x14ac:dyDescent="0.25">
      <c r="A161" s="44" t="s">
        <v>288</v>
      </c>
      <c r="B161" s="23" t="s">
        <v>880</v>
      </c>
      <c r="C161" s="23" t="s">
        <v>34</v>
      </c>
      <c r="D161" s="45" t="s">
        <v>68</v>
      </c>
      <c r="E161" s="43" t="s">
        <v>36</v>
      </c>
      <c r="F161" s="24">
        <v>29.36</v>
      </c>
      <c r="G161" s="25">
        <f>MEDIAN(H161,Table2[[#This Row],[Min (H)]])</f>
        <v>38.401724000000002</v>
      </c>
      <c r="H161" s="25">
        <v>47.443447999999997</v>
      </c>
      <c r="I161" s="24">
        <f>Table2[[#This Row],[Min (H)]]*2080</f>
        <v>61068.799999999996</v>
      </c>
      <c r="J161" s="24">
        <f>Table2[[#This Row],[Mid (H)]]*2080</f>
        <v>79875.585919999998</v>
      </c>
      <c r="K161" s="24">
        <f>Table2[[#This Row],[Max (H)]]*2080</f>
        <v>98682.371839999993</v>
      </c>
    </row>
    <row r="162" spans="1:11" x14ac:dyDescent="0.25">
      <c r="A162" s="44" t="s">
        <v>879</v>
      </c>
      <c r="B162" s="23" t="s">
        <v>878</v>
      </c>
      <c r="C162" s="23" t="s">
        <v>34</v>
      </c>
      <c r="D162" s="45" t="s">
        <v>45</v>
      </c>
      <c r="E162" s="43" t="s">
        <v>36</v>
      </c>
      <c r="F162" s="24">
        <v>21.59</v>
      </c>
      <c r="G162" s="25">
        <f>MEDIAN(H162,Table2[[#This Row],[Min (H)]])</f>
        <v>28.236196000000007</v>
      </c>
      <c r="H162" s="25">
        <v>34.88239200000001</v>
      </c>
      <c r="I162" s="24">
        <f>Table2[[#This Row],[Min (H)]]*2080</f>
        <v>44907.199999999997</v>
      </c>
      <c r="J162" s="24">
        <f>Table2[[#This Row],[Mid (H)]]*2080</f>
        <v>58731.287680000016</v>
      </c>
      <c r="K162" s="24">
        <f>Table2[[#This Row],[Max (H)]]*2080</f>
        <v>72555.37536000002</v>
      </c>
    </row>
    <row r="163" spans="1:11" x14ac:dyDescent="0.25">
      <c r="A163" s="44" t="s">
        <v>290</v>
      </c>
      <c r="B163" s="23" t="s">
        <v>291</v>
      </c>
      <c r="C163" s="23" t="s">
        <v>14</v>
      </c>
      <c r="D163" s="42" t="s">
        <v>100</v>
      </c>
      <c r="E163" s="43" t="s">
        <v>16</v>
      </c>
      <c r="F163" s="25">
        <v>25</v>
      </c>
      <c r="G163" s="25">
        <f>MEDIAN(H163,Table2[[#This Row],[Min (H)]])</f>
        <v>32.704840500000003</v>
      </c>
      <c r="H163" s="25">
        <v>40.409680999999999</v>
      </c>
      <c r="I163" s="24">
        <f>Table2[[#This Row],[Min (H)]]*2080</f>
        <v>52000</v>
      </c>
      <c r="J163" s="24">
        <f>Table2[[#This Row],[Mid (H)]]*2080</f>
        <v>68026.068240000008</v>
      </c>
      <c r="K163" s="24">
        <f>Table2[[#This Row],[Max (H)]]*2080</f>
        <v>84052.136480000001</v>
      </c>
    </row>
    <row r="164" spans="1:11" x14ac:dyDescent="0.25">
      <c r="A164" s="23" t="s">
        <v>796</v>
      </c>
      <c r="B164" s="23" t="s">
        <v>790</v>
      </c>
      <c r="C164" s="23" t="s">
        <v>285</v>
      </c>
      <c r="D164" s="42" t="s">
        <v>90</v>
      </c>
      <c r="E164" s="43" t="s">
        <v>16</v>
      </c>
      <c r="F164" s="25">
        <v>34.840000000000003</v>
      </c>
      <c r="G164" s="25"/>
      <c r="H164" s="25">
        <v>52.257400000000004</v>
      </c>
      <c r="I164" s="24">
        <f>Table2[[#This Row],[Min (H)]]*2080</f>
        <v>72467.200000000012</v>
      </c>
      <c r="J164" s="24"/>
      <c r="K164" s="24">
        <f>Table2[[#This Row],[Max (H)]]*2080</f>
        <v>108695.39200000001</v>
      </c>
    </row>
    <row r="165" spans="1:11" x14ac:dyDescent="0.25">
      <c r="A165" s="23" t="s">
        <v>797</v>
      </c>
      <c r="B165" s="23" t="s">
        <v>791</v>
      </c>
      <c r="C165" s="23" t="s">
        <v>285</v>
      </c>
      <c r="D165" s="42" t="s">
        <v>90</v>
      </c>
      <c r="E165" s="43" t="s">
        <v>16</v>
      </c>
      <c r="F165" s="25">
        <v>34.840000000000003</v>
      </c>
      <c r="G165" s="25"/>
      <c r="H165" s="25">
        <v>52.257400000000004</v>
      </c>
      <c r="I165" s="24">
        <f>Table2[[#This Row],[Min (H)]]*2080</f>
        <v>72467.200000000012</v>
      </c>
      <c r="J165" s="24"/>
      <c r="K165" s="24">
        <f>Table2[[#This Row],[Max (H)]]*2080</f>
        <v>108695.39200000001</v>
      </c>
    </row>
    <row r="166" spans="1:11" x14ac:dyDescent="0.25">
      <c r="A166" s="23" t="s">
        <v>785</v>
      </c>
      <c r="B166" s="23" t="s">
        <v>1003</v>
      </c>
      <c r="C166" s="23" t="s">
        <v>285</v>
      </c>
      <c r="D166" s="42" t="s">
        <v>292</v>
      </c>
      <c r="E166" s="43" t="s">
        <v>16</v>
      </c>
      <c r="F166" s="25">
        <v>23.017900000000001</v>
      </c>
      <c r="G166" s="25"/>
      <c r="H166" s="25">
        <v>34.5319</v>
      </c>
      <c r="I166" s="24">
        <f>Table2[[#This Row],[Min (H)]]*2080</f>
        <v>47877.232000000004</v>
      </c>
      <c r="J166" s="24"/>
      <c r="K166" s="24">
        <f>Table2[[#This Row],[Max (H)]]*2080</f>
        <v>71826.351999999999</v>
      </c>
    </row>
    <row r="167" spans="1:11" x14ac:dyDescent="0.25">
      <c r="A167" s="23" t="s">
        <v>784</v>
      </c>
      <c r="B167" s="23" t="s">
        <v>1004</v>
      </c>
      <c r="C167" s="23" t="s">
        <v>285</v>
      </c>
      <c r="D167" s="42" t="s">
        <v>293</v>
      </c>
      <c r="E167" s="43" t="s">
        <v>16</v>
      </c>
      <c r="F167" s="25">
        <v>20.38</v>
      </c>
      <c r="G167" s="25"/>
      <c r="H167" s="25">
        <v>30.562600000000003</v>
      </c>
      <c r="I167" s="24">
        <f>Table2[[#This Row],[Min (H)]]*2080</f>
        <v>42390.400000000001</v>
      </c>
      <c r="J167" s="24"/>
      <c r="K167" s="24">
        <f>Table2[[#This Row],[Max (H)]]*2080</f>
        <v>63570.208000000006</v>
      </c>
    </row>
    <row r="168" spans="1:11" x14ac:dyDescent="0.25">
      <c r="A168" s="23" t="s">
        <v>736</v>
      </c>
      <c r="B168" s="23" t="s">
        <v>737</v>
      </c>
      <c r="C168" s="23" t="s">
        <v>34</v>
      </c>
      <c r="D168" s="42" t="s">
        <v>50</v>
      </c>
      <c r="E168" s="43" t="s">
        <v>36</v>
      </c>
      <c r="F168" s="25">
        <v>36.81</v>
      </c>
      <c r="G168" s="25">
        <f>MEDIAN(H168,Table2[[#This Row],[Min (H)]])</f>
        <v>49.176404500000004</v>
      </c>
      <c r="H168" s="25">
        <v>61.542809000000005</v>
      </c>
      <c r="I168" s="24">
        <f>Table2[[#This Row],[Min (H)]]*2080</f>
        <v>76564.800000000003</v>
      </c>
      <c r="J168" s="24">
        <f>Table2[[#This Row],[Mid (H)]]*2080</f>
        <v>102286.92136000001</v>
      </c>
      <c r="K168" s="24">
        <f>Table2[[#This Row],[Max (H)]]*2080</f>
        <v>128009.04272000001</v>
      </c>
    </row>
    <row r="169" spans="1:11" x14ac:dyDescent="0.25">
      <c r="A169" s="23" t="s">
        <v>294</v>
      </c>
      <c r="B169" s="23" t="s">
        <v>295</v>
      </c>
      <c r="C169" s="23" t="s">
        <v>23</v>
      </c>
      <c r="D169" s="42" t="s">
        <v>33</v>
      </c>
      <c r="E169" s="43" t="s">
        <v>16</v>
      </c>
      <c r="F169" s="25">
        <v>20.91</v>
      </c>
      <c r="G169" s="25"/>
      <c r="H169" s="25">
        <v>29.27</v>
      </c>
      <c r="I169" s="24">
        <v>43494.568835400009</v>
      </c>
      <c r="J169" s="24"/>
      <c r="K169" s="24">
        <v>60891.427886620004</v>
      </c>
    </row>
    <row r="170" spans="1:11" x14ac:dyDescent="0.25">
      <c r="A170" s="23" t="s">
        <v>296</v>
      </c>
      <c r="B170" s="23" t="s">
        <v>297</v>
      </c>
      <c r="C170" s="23" t="s">
        <v>23</v>
      </c>
      <c r="D170" s="42" t="s">
        <v>298</v>
      </c>
      <c r="E170" s="43" t="s">
        <v>16</v>
      </c>
      <c r="F170" s="25">
        <v>23.59</v>
      </c>
      <c r="G170" s="25"/>
      <c r="H170" s="25">
        <v>34.21</v>
      </c>
      <c r="I170" s="24">
        <v>49075.647534339994</v>
      </c>
      <c r="J170" s="24"/>
      <c r="K170" s="24">
        <v>71163.745219830002</v>
      </c>
    </row>
    <row r="171" spans="1:11" x14ac:dyDescent="0.25">
      <c r="A171" s="23" t="s">
        <v>299</v>
      </c>
      <c r="B171" s="23" t="s">
        <v>300</v>
      </c>
      <c r="C171" s="23" t="s">
        <v>34</v>
      </c>
      <c r="D171" s="42" t="s">
        <v>38</v>
      </c>
      <c r="E171" s="43" t="s">
        <v>36</v>
      </c>
      <c r="F171" s="24">
        <v>32.31</v>
      </c>
      <c r="G171" s="25">
        <f>MEDIAN(H171,Table2[[#This Row],[Min (H)]])</f>
        <v>43.160209500000001</v>
      </c>
      <c r="H171" s="25">
        <v>54.010418999999999</v>
      </c>
      <c r="I171" s="24">
        <f>Table2[[#This Row],[Min (H)]]*2080</f>
        <v>67204.800000000003</v>
      </c>
      <c r="J171" s="24">
        <f>Table2[[#This Row],[Mid (H)]]*2080</f>
        <v>89773.235759999996</v>
      </c>
      <c r="K171" s="24">
        <f>Table2[[#This Row],[Max (H)]]*2080</f>
        <v>112341.67152</v>
      </c>
    </row>
    <row r="172" spans="1:11" x14ac:dyDescent="0.25">
      <c r="A172" s="23" t="s">
        <v>301</v>
      </c>
      <c r="B172" s="23" t="s">
        <v>302</v>
      </c>
      <c r="C172" s="23" t="s">
        <v>14</v>
      </c>
      <c r="D172" s="42" t="s">
        <v>27</v>
      </c>
      <c r="E172" s="43" t="s">
        <v>16</v>
      </c>
      <c r="F172" s="24">
        <v>16.43</v>
      </c>
      <c r="G172" s="25">
        <f>MEDIAN(H172,Table2[[#This Row],[Min (H)]])</f>
        <v>21.412596000000001</v>
      </c>
      <c r="H172" s="25">
        <v>26.395192000000002</v>
      </c>
      <c r="I172" s="24">
        <f>Table2[[#This Row],[Min (H)]]*2080</f>
        <v>34174.400000000001</v>
      </c>
      <c r="J172" s="24">
        <f>Table2[[#This Row],[Mid (H)]]*2080</f>
        <v>44538.199679999998</v>
      </c>
      <c r="K172" s="24">
        <f>Table2[[#This Row],[Max (H)]]*2080</f>
        <v>54901.999360000002</v>
      </c>
    </row>
    <row r="173" spans="1:11" x14ac:dyDescent="0.25">
      <c r="A173" s="23" t="s">
        <v>303</v>
      </c>
      <c r="B173" s="23" t="s">
        <v>304</v>
      </c>
      <c r="C173" s="23" t="s">
        <v>34</v>
      </c>
      <c r="D173" s="42" t="s">
        <v>37</v>
      </c>
      <c r="E173" s="43" t="s">
        <v>36</v>
      </c>
      <c r="F173" s="24">
        <v>29.04</v>
      </c>
      <c r="G173" s="25">
        <f>MEDIAN(H173,Table2[[#This Row],[Min (H)]])</f>
        <v>37.987107999999999</v>
      </c>
      <c r="H173" s="25">
        <v>46.934215999999999</v>
      </c>
      <c r="I173" s="24">
        <f>Table2[[#This Row],[Min (H)]]*2080</f>
        <v>60403.199999999997</v>
      </c>
      <c r="J173" s="24">
        <f>Table2[[#This Row],[Mid (H)]]*2080</f>
        <v>79013.184639999992</v>
      </c>
      <c r="K173" s="24">
        <f>Table2[[#This Row],[Max (H)]]*2080</f>
        <v>97623.169280000002</v>
      </c>
    </row>
    <row r="174" spans="1:11" x14ac:dyDescent="0.25">
      <c r="A174" s="23" t="s">
        <v>305</v>
      </c>
      <c r="B174" s="23" t="s">
        <v>306</v>
      </c>
      <c r="C174" s="23" t="s">
        <v>14</v>
      </c>
      <c r="D174" s="42" t="s">
        <v>31</v>
      </c>
      <c r="E174" s="43" t="s">
        <v>16</v>
      </c>
      <c r="F174" s="24">
        <v>19.13</v>
      </c>
      <c r="G174" s="25">
        <f>MEDIAN(H174,Table2[[#This Row],[Min (H)]])</f>
        <v>24.491863000000002</v>
      </c>
      <c r="H174" s="25">
        <v>29.853726000000002</v>
      </c>
      <c r="I174" s="24">
        <f>Table2[[#This Row],[Min (H)]]*2080</f>
        <v>39790.400000000001</v>
      </c>
      <c r="J174" s="24">
        <f>Table2[[#This Row],[Mid (H)]]*2080</f>
        <v>50943.075040000003</v>
      </c>
      <c r="K174" s="24">
        <f>Table2[[#This Row],[Max (H)]]*2080</f>
        <v>62095.750080000005</v>
      </c>
    </row>
    <row r="175" spans="1:11" x14ac:dyDescent="0.25">
      <c r="A175" s="23" t="s">
        <v>307</v>
      </c>
      <c r="B175" s="23" t="s">
        <v>308</v>
      </c>
      <c r="C175" s="23" t="s">
        <v>14</v>
      </c>
      <c r="D175" s="42" t="s">
        <v>15</v>
      </c>
      <c r="E175" s="43" t="s">
        <v>16</v>
      </c>
      <c r="F175" s="24">
        <v>21.59</v>
      </c>
      <c r="G175" s="25">
        <f>MEDIAN(H175,Table2[[#This Row],[Min (H)]])</f>
        <v>28.236196000000007</v>
      </c>
      <c r="H175" s="25">
        <v>34.88239200000001</v>
      </c>
      <c r="I175" s="24">
        <f>Table2[[#This Row],[Min (H)]]*2080</f>
        <v>44907.199999999997</v>
      </c>
      <c r="J175" s="24">
        <f>Table2[[#This Row],[Mid (H)]]*2080</f>
        <v>58731.287680000016</v>
      </c>
      <c r="K175" s="24">
        <f>Table2[[#This Row],[Max (H)]]*2080</f>
        <v>72555.37536000002</v>
      </c>
    </row>
    <row r="176" spans="1:11" x14ac:dyDescent="0.25">
      <c r="A176" s="23" t="s">
        <v>309</v>
      </c>
      <c r="B176" s="23" t="s">
        <v>310</v>
      </c>
      <c r="C176" s="23" t="s">
        <v>14</v>
      </c>
      <c r="D176" s="42" t="s">
        <v>60</v>
      </c>
      <c r="E176" s="43" t="s">
        <v>16</v>
      </c>
      <c r="F176" s="25">
        <v>20.149999999999999</v>
      </c>
      <c r="G176" s="25">
        <f>MEDIAN(H176,Table2[[#This Row],[Min (H)]])</f>
        <v>25.797538000000003</v>
      </c>
      <c r="H176" s="25">
        <v>31.445076000000004</v>
      </c>
      <c r="I176" s="24">
        <f>Table2[[#This Row],[Min (H)]]*2080</f>
        <v>41912</v>
      </c>
      <c r="J176" s="24">
        <f>Table2[[#This Row],[Mid (H)]]*2080</f>
        <v>53658.879040000007</v>
      </c>
      <c r="K176" s="24">
        <f>Table2[[#This Row],[Max (H)]]*2080</f>
        <v>65405.758080000007</v>
      </c>
    </row>
    <row r="177" spans="1:11" x14ac:dyDescent="0.25">
      <c r="A177" s="23" t="s">
        <v>311</v>
      </c>
      <c r="B177" s="23" t="s">
        <v>312</v>
      </c>
      <c r="C177" s="23" t="s">
        <v>14</v>
      </c>
      <c r="D177" s="42" t="s">
        <v>168</v>
      </c>
      <c r="E177" s="43" t="s">
        <v>16</v>
      </c>
      <c r="F177" s="25">
        <v>15.06</v>
      </c>
      <c r="G177" s="25">
        <f>MEDIAN(H177,Table2[[#This Row],[Min (H)]])</f>
        <v>19.284772</v>
      </c>
      <c r="H177" s="25">
        <v>23.509544000000002</v>
      </c>
      <c r="I177" s="24">
        <f>Table2[[#This Row],[Min (H)]]*2080</f>
        <v>31324.799999999999</v>
      </c>
      <c r="J177" s="24">
        <f>Table2[[#This Row],[Mid (H)]]*2080</f>
        <v>40112.32576</v>
      </c>
      <c r="K177" s="24">
        <f>Table2[[#This Row],[Max (H)]]*2080</f>
        <v>48899.851520000004</v>
      </c>
    </row>
    <row r="178" spans="1:11" x14ac:dyDescent="0.25">
      <c r="A178" s="23" t="s">
        <v>313</v>
      </c>
      <c r="B178" s="23" t="s">
        <v>1035</v>
      </c>
      <c r="C178" s="23" t="s">
        <v>34</v>
      </c>
      <c r="D178" s="42" t="s">
        <v>35</v>
      </c>
      <c r="E178" s="43" t="s">
        <v>36</v>
      </c>
      <c r="F178" s="25">
        <v>36.729999999999997</v>
      </c>
      <c r="G178" s="25">
        <f>MEDIAN(H178,Table2[[#This Row],[Min (H)]])</f>
        <v>49.072750499999998</v>
      </c>
      <c r="H178" s="25">
        <v>61.415500999999999</v>
      </c>
      <c r="I178" s="24">
        <f>Table2[[#This Row],[Min (H)]]*2080</f>
        <v>76398.399999999994</v>
      </c>
      <c r="J178" s="24">
        <f>Table2[[#This Row],[Mid (H)]]*2080</f>
        <v>102071.32104</v>
      </c>
      <c r="K178" s="24">
        <f>Table2[[#This Row],[Max (H)]]*2080</f>
        <v>127744.24208</v>
      </c>
    </row>
    <row r="179" spans="1:11" x14ac:dyDescent="0.25">
      <c r="A179" s="44" t="s">
        <v>316</v>
      </c>
      <c r="B179" s="23" t="s">
        <v>1036</v>
      </c>
      <c r="C179" s="23" t="s">
        <v>34</v>
      </c>
      <c r="D179" s="42" t="s">
        <v>68</v>
      </c>
      <c r="E179" s="43" t="s">
        <v>36</v>
      </c>
      <c r="F179" s="24">
        <v>29.36</v>
      </c>
      <c r="G179" s="25">
        <f>MEDIAN(H179,Table2[[#This Row],[Min (H)]])</f>
        <v>38.401724000000002</v>
      </c>
      <c r="H179" s="25">
        <v>47.443447999999997</v>
      </c>
      <c r="I179" s="24">
        <f>Table2[[#This Row],[Min (H)]]*2080</f>
        <v>61068.799999999996</v>
      </c>
      <c r="J179" s="24">
        <f>Table2[[#This Row],[Mid (H)]]*2080</f>
        <v>79875.585919999998</v>
      </c>
      <c r="K179" s="24">
        <f>Table2[[#This Row],[Max (H)]]*2080</f>
        <v>98682.371839999993</v>
      </c>
    </row>
    <row r="180" spans="1:11" x14ac:dyDescent="0.25">
      <c r="A180" s="44" t="s">
        <v>315</v>
      </c>
      <c r="B180" s="23" t="s">
        <v>1037</v>
      </c>
      <c r="C180" s="23" t="s">
        <v>34</v>
      </c>
      <c r="D180" s="42" t="s">
        <v>47</v>
      </c>
      <c r="E180" s="43" t="s">
        <v>36</v>
      </c>
      <c r="F180" s="24">
        <v>33.159999999999997</v>
      </c>
      <c r="G180" s="25">
        <f>MEDIAN(H180,Table2[[#This Row],[Min (H)]])</f>
        <v>43.378333999999995</v>
      </c>
      <c r="H180" s="25">
        <v>53.596668000000001</v>
      </c>
      <c r="I180" s="24">
        <f>Table2[[#This Row],[Min (H)]]*2080</f>
        <v>68972.799999999988</v>
      </c>
      <c r="J180" s="24">
        <f>Table2[[#This Row],[Mid (H)]]*2080</f>
        <v>90226.93471999999</v>
      </c>
      <c r="K180" s="24">
        <f>Table2[[#This Row],[Max (H)]]*2080</f>
        <v>111481.06944000001</v>
      </c>
    </row>
    <row r="181" spans="1:11" x14ac:dyDescent="0.25">
      <c r="A181" s="23" t="s">
        <v>317</v>
      </c>
      <c r="B181" s="23" t="s">
        <v>1038</v>
      </c>
      <c r="C181" s="23" t="s">
        <v>34</v>
      </c>
      <c r="D181" s="42" t="s">
        <v>104</v>
      </c>
      <c r="E181" s="43" t="s">
        <v>36</v>
      </c>
      <c r="F181" s="24">
        <v>42.4</v>
      </c>
      <c r="G181" s="25">
        <f>MEDIAN(H181,Table2[[#This Row],[Min (H)]])</f>
        <v>56.649973500000002</v>
      </c>
      <c r="H181" s="25">
        <v>70.899947000000012</v>
      </c>
      <c r="I181" s="24">
        <f>Table2[[#This Row],[Min (H)]]*2080</f>
        <v>88192</v>
      </c>
      <c r="J181" s="24">
        <f>Table2[[#This Row],[Mid (H)]]*2080</f>
        <v>117831.94488000001</v>
      </c>
      <c r="K181" s="24">
        <f>Table2[[#This Row],[Max (H)]]*2080</f>
        <v>147471.88976000002</v>
      </c>
    </row>
    <row r="182" spans="1:11" x14ac:dyDescent="0.25">
      <c r="A182" s="23" t="s">
        <v>314</v>
      </c>
      <c r="B182" s="23" t="s">
        <v>1039</v>
      </c>
      <c r="C182" s="23" t="s">
        <v>14</v>
      </c>
      <c r="D182" s="42" t="s">
        <v>19</v>
      </c>
      <c r="E182" s="43" t="s">
        <v>16</v>
      </c>
      <c r="F182" s="25">
        <v>25.65</v>
      </c>
      <c r="G182" s="25">
        <f>MEDIAN(H182,Table2[[#This Row],[Min (H)]])</f>
        <v>33.549681500000005</v>
      </c>
      <c r="H182" s="25">
        <v>41.449363000000005</v>
      </c>
      <c r="I182" s="24">
        <f>Table2[[#This Row],[Min (H)]]*2080</f>
        <v>53352</v>
      </c>
      <c r="J182" s="24">
        <f>Table2[[#This Row],[Mid (H)]]*2080</f>
        <v>69783.337520000016</v>
      </c>
      <c r="K182" s="24">
        <f>Table2[[#This Row],[Max (H)]]*2080</f>
        <v>86214.675040000016</v>
      </c>
    </row>
    <row r="183" spans="1:11" x14ac:dyDescent="0.25">
      <c r="A183" s="44" t="s">
        <v>940</v>
      </c>
      <c r="B183" s="23" t="s">
        <v>941</v>
      </c>
      <c r="C183" s="23" t="s">
        <v>14</v>
      </c>
      <c r="D183" s="42" t="s">
        <v>72</v>
      </c>
      <c r="E183" s="43" t="s">
        <v>16</v>
      </c>
      <c r="F183" s="25">
        <v>15</v>
      </c>
      <c r="G183" s="25">
        <f>MEDIAN(H183,Table2[[#This Row],[Min (H)]])</f>
        <v>17.849079500000002</v>
      </c>
      <c r="H183" s="25">
        <v>20.698159000000004</v>
      </c>
      <c r="I183" s="24">
        <f>Table2[[#This Row],[Min (H)]]*2080</f>
        <v>31200</v>
      </c>
      <c r="J183" s="24">
        <f>Table2[[#This Row],[Mid (H)]]*2080</f>
        <v>37126.085360000005</v>
      </c>
      <c r="K183" s="24">
        <f>Table2[[#This Row],[Max (H)]]*2080</f>
        <v>43052.170720000009</v>
      </c>
    </row>
    <row r="184" spans="1:11" x14ac:dyDescent="0.25">
      <c r="A184" s="23" t="s">
        <v>318</v>
      </c>
      <c r="B184" s="23" t="s">
        <v>942</v>
      </c>
      <c r="C184" s="23" t="s">
        <v>14</v>
      </c>
      <c r="D184" s="42" t="s">
        <v>72</v>
      </c>
      <c r="E184" s="43" t="s">
        <v>16</v>
      </c>
      <c r="F184" s="25">
        <v>15</v>
      </c>
      <c r="G184" s="25">
        <f>MEDIAN(H184,Table2[[#This Row],[Min (H)]])</f>
        <v>17.849079500000002</v>
      </c>
      <c r="H184" s="25">
        <v>20.698159000000004</v>
      </c>
      <c r="I184" s="24">
        <f>Table2[[#This Row],[Min (H)]]*2080</f>
        <v>31200</v>
      </c>
      <c r="J184" s="24">
        <f>Table2[[#This Row],[Mid (H)]]*2080</f>
        <v>37126.085360000005</v>
      </c>
      <c r="K184" s="24">
        <f>Table2[[#This Row],[Max (H)]]*2080</f>
        <v>43052.170720000009</v>
      </c>
    </row>
    <row r="185" spans="1:11" x14ac:dyDescent="0.25">
      <c r="A185" s="44" t="s">
        <v>319</v>
      </c>
      <c r="B185" s="23" t="s">
        <v>320</v>
      </c>
      <c r="C185" s="23" t="s">
        <v>66</v>
      </c>
      <c r="D185" s="42" t="s">
        <v>31</v>
      </c>
      <c r="E185" s="43" t="s">
        <v>16</v>
      </c>
      <c r="F185" s="25">
        <v>19.13</v>
      </c>
      <c r="G185" s="25">
        <f>MEDIAN(H185,Table2[[#This Row],[Min (H)]])</f>
        <v>24.491863000000002</v>
      </c>
      <c r="H185" s="25">
        <v>29.853726000000002</v>
      </c>
      <c r="I185" s="24">
        <f>Table2[[#This Row],[Min (H)]]*2080</f>
        <v>39790.400000000001</v>
      </c>
      <c r="J185" s="24">
        <f>Table2[[#This Row],[Mid (H)]]*2080</f>
        <v>50943.075040000003</v>
      </c>
      <c r="K185" s="24">
        <f>Table2[[#This Row],[Max (H)]]*2080</f>
        <v>62095.750080000005</v>
      </c>
    </row>
    <row r="186" spans="1:11" x14ac:dyDescent="0.25">
      <c r="A186" s="23" t="s">
        <v>322</v>
      </c>
      <c r="B186" s="23" t="s">
        <v>323</v>
      </c>
      <c r="C186" s="23" t="s">
        <v>34</v>
      </c>
      <c r="D186" s="42" t="s">
        <v>39</v>
      </c>
      <c r="E186" s="43" t="s">
        <v>36</v>
      </c>
      <c r="F186" s="25">
        <v>25</v>
      </c>
      <c r="G186" s="25">
        <f>MEDIAN(H186,Table2[[#This Row],[Min (H)]])</f>
        <v>32.704840500000003</v>
      </c>
      <c r="H186" s="25">
        <v>40.409680999999999</v>
      </c>
      <c r="I186" s="24">
        <f>Table2[[#This Row],[Min (H)]]*2080</f>
        <v>52000</v>
      </c>
      <c r="J186" s="24">
        <f>Table2[[#This Row],[Mid (H)]]*2080</f>
        <v>68026.068240000008</v>
      </c>
      <c r="K186" s="24">
        <f>Table2[[#This Row],[Max (H)]]*2080</f>
        <v>84052.136480000001</v>
      </c>
    </row>
    <row r="187" spans="1:11" x14ac:dyDescent="0.25">
      <c r="A187" s="44" t="s">
        <v>324</v>
      </c>
      <c r="B187" s="23" t="s">
        <v>325</v>
      </c>
      <c r="C187" s="23" t="s">
        <v>34</v>
      </c>
      <c r="D187" s="42" t="s">
        <v>42</v>
      </c>
      <c r="E187" s="43" t="s">
        <v>16</v>
      </c>
      <c r="F187" s="25">
        <v>19.13</v>
      </c>
      <c r="G187" s="25">
        <f>MEDIAN(H187,Table2[[#This Row],[Min (H)]])</f>
        <v>24.491863000000002</v>
      </c>
      <c r="H187" s="25">
        <v>29.853726000000002</v>
      </c>
      <c r="I187" s="24">
        <f>Table2[[#This Row],[Min (H)]]*2080</f>
        <v>39790.400000000001</v>
      </c>
      <c r="J187" s="24">
        <f>Table2[[#This Row],[Mid (H)]]*2080</f>
        <v>50943.075040000003</v>
      </c>
      <c r="K187" s="24">
        <f>Table2[[#This Row],[Max (H)]]*2080</f>
        <v>62095.750080000005</v>
      </c>
    </row>
    <row r="188" spans="1:11" x14ac:dyDescent="0.25">
      <c r="A188" s="23" t="s">
        <v>326</v>
      </c>
      <c r="B188" s="23" t="s">
        <v>327</v>
      </c>
      <c r="C188" s="23" t="s">
        <v>34</v>
      </c>
      <c r="D188" s="42" t="s">
        <v>193</v>
      </c>
      <c r="E188" s="43" t="s">
        <v>16</v>
      </c>
      <c r="F188" s="24">
        <v>17.89</v>
      </c>
      <c r="G188" s="25">
        <f>MEDIAN(H188,Table2[[#This Row],[Min (H)]])</f>
        <v>22.901139499999999</v>
      </c>
      <c r="H188" s="25">
        <v>27.912279000000002</v>
      </c>
      <c r="I188" s="24">
        <f>Table2[[#This Row],[Min (H)]]*2080</f>
        <v>37211.200000000004</v>
      </c>
      <c r="J188" s="24">
        <f>Table2[[#This Row],[Mid (H)]]*2080</f>
        <v>47634.370159999999</v>
      </c>
      <c r="K188" s="24">
        <f>Table2[[#This Row],[Max (H)]]*2080</f>
        <v>58057.54032</v>
      </c>
    </row>
    <row r="189" spans="1:11" x14ac:dyDescent="0.25">
      <c r="A189" s="23" t="s">
        <v>328</v>
      </c>
      <c r="B189" s="23" t="s">
        <v>1040</v>
      </c>
      <c r="C189" s="23" t="s">
        <v>14</v>
      </c>
      <c r="D189" s="42" t="s">
        <v>72</v>
      </c>
      <c r="E189" s="43" t="s">
        <v>16</v>
      </c>
      <c r="F189" s="24">
        <v>15</v>
      </c>
      <c r="G189" s="25">
        <f>MEDIAN(H189,Table2[[#This Row],[Min (H)]])</f>
        <v>17.849079500000002</v>
      </c>
      <c r="H189" s="25">
        <v>20.698159000000004</v>
      </c>
      <c r="I189" s="24">
        <f>Table2[[#This Row],[Min (H)]]*2080</f>
        <v>31200</v>
      </c>
      <c r="J189" s="24">
        <f>Table2[[#This Row],[Mid (H)]]*2080</f>
        <v>37126.085360000005</v>
      </c>
      <c r="K189" s="24">
        <f>Table2[[#This Row],[Max (H)]]*2080</f>
        <v>43052.170720000009</v>
      </c>
    </row>
    <row r="190" spans="1:11" x14ac:dyDescent="0.25">
      <c r="A190" s="23" t="s">
        <v>462</v>
      </c>
      <c r="B190" s="23" t="s">
        <v>769</v>
      </c>
      <c r="C190" s="23" t="s">
        <v>14</v>
      </c>
      <c r="D190" s="42" t="s">
        <v>152</v>
      </c>
      <c r="E190" s="43" t="s">
        <v>16</v>
      </c>
      <c r="F190" s="25">
        <v>15</v>
      </c>
      <c r="G190" s="25">
        <f>MEDIAN(H190,Table2[[#This Row],[Min (H)]])</f>
        <v>18.549273499999998</v>
      </c>
      <c r="H190" s="25">
        <v>22.098547</v>
      </c>
      <c r="I190" s="24">
        <f>Table2[[#This Row],[Min (H)]]*2080</f>
        <v>31200</v>
      </c>
      <c r="J190" s="24">
        <f>Table2[[#This Row],[Mid (H)]]*2080</f>
        <v>38582.488879999997</v>
      </c>
      <c r="K190" s="24">
        <f>Table2[[#This Row],[Max (H)]]*2080</f>
        <v>45964.977760000002</v>
      </c>
    </row>
    <row r="191" spans="1:11" x14ac:dyDescent="0.25">
      <c r="A191" s="44" t="s">
        <v>463</v>
      </c>
      <c r="B191" s="23" t="s">
        <v>770</v>
      </c>
      <c r="C191" s="23" t="s">
        <v>14</v>
      </c>
      <c r="D191" s="42" t="s">
        <v>27</v>
      </c>
      <c r="E191" s="43" t="s">
        <v>16</v>
      </c>
      <c r="F191" s="25">
        <v>16.43</v>
      </c>
      <c r="G191" s="25">
        <f>MEDIAN(H191,Table2[[#This Row],[Min (H)]])</f>
        <v>21.412596000000001</v>
      </c>
      <c r="H191" s="25">
        <v>26.395192000000002</v>
      </c>
      <c r="I191" s="24">
        <f>Table2[[#This Row],[Min (H)]]*2080</f>
        <v>34174.400000000001</v>
      </c>
      <c r="J191" s="24">
        <f>Table2[[#This Row],[Mid (H)]]*2080</f>
        <v>44538.199679999998</v>
      </c>
      <c r="K191" s="24">
        <f>Table2[[#This Row],[Max (H)]]*2080</f>
        <v>54901.999360000002</v>
      </c>
    </row>
    <row r="192" spans="1:11" x14ac:dyDescent="0.25">
      <c r="A192" s="23" t="s">
        <v>464</v>
      </c>
      <c r="B192" s="23" t="s">
        <v>771</v>
      </c>
      <c r="C192" s="23" t="s">
        <v>14</v>
      </c>
      <c r="D192" s="42" t="s">
        <v>17</v>
      </c>
      <c r="E192" s="43" t="s">
        <v>16</v>
      </c>
      <c r="F192" s="25">
        <v>17.89</v>
      </c>
      <c r="G192" s="25">
        <f>MEDIAN(H192,Table2[[#This Row],[Min (H)]])</f>
        <v>22.901139499999999</v>
      </c>
      <c r="H192" s="25">
        <v>27.912279000000002</v>
      </c>
      <c r="I192" s="24">
        <f>Table2[[#This Row],[Min (H)]]*2080</f>
        <v>37211.200000000004</v>
      </c>
      <c r="J192" s="24">
        <f>Table2[[#This Row],[Mid (H)]]*2080</f>
        <v>47634.370159999999</v>
      </c>
      <c r="K192" s="24">
        <f>Table2[[#This Row],[Max (H)]]*2080</f>
        <v>58057.54032</v>
      </c>
    </row>
    <row r="193" spans="1:11" x14ac:dyDescent="0.25">
      <c r="A193" s="23" t="s">
        <v>465</v>
      </c>
      <c r="B193" s="23" t="s">
        <v>772</v>
      </c>
      <c r="C193" s="23" t="s">
        <v>14</v>
      </c>
      <c r="D193" s="42" t="s">
        <v>31</v>
      </c>
      <c r="E193" s="43" t="s">
        <v>16</v>
      </c>
      <c r="F193" s="25">
        <v>19.13</v>
      </c>
      <c r="G193" s="25">
        <f>MEDIAN(H193,Table2[[#This Row],[Min (H)]])</f>
        <v>24.491863000000002</v>
      </c>
      <c r="H193" s="25">
        <v>29.853726000000002</v>
      </c>
      <c r="I193" s="24">
        <f>Table2[[#This Row],[Min (H)]]*2080</f>
        <v>39790.400000000001</v>
      </c>
      <c r="J193" s="24">
        <f>Table2[[#This Row],[Mid (H)]]*2080</f>
        <v>50943.075040000003</v>
      </c>
      <c r="K193" s="24">
        <f>Table2[[#This Row],[Max (H)]]*2080</f>
        <v>62095.750080000005</v>
      </c>
    </row>
    <row r="194" spans="1:11" x14ac:dyDescent="0.25">
      <c r="A194" s="23" t="s">
        <v>371</v>
      </c>
      <c r="B194" s="23" t="s">
        <v>774</v>
      </c>
      <c r="C194" s="23" t="s">
        <v>14</v>
      </c>
      <c r="D194" s="42" t="s">
        <v>15</v>
      </c>
      <c r="E194" s="43" t="s">
        <v>16</v>
      </c>
      <c r="F194" s="25">
        <v>21.59</v>
      </c>
      <c r="G194" s="25">
        <f>MEDIAN(H194,Table2[[#This Row],[Min (H)]])</f>
        <v>28.236196000000007</v>
      </c>
      <c r="H194" s="25">
        <v>34.88239200000001</v>
      </c>
      <c r="I194" s="24">
        <f>Table2[[#This Row],[Min (H)]]*2080</f>
        <v>44907.199999999997</v>
      </c>
      <c r="J194" s="24">
        <f>Table2[[#This Row],[Mid (H)]]*2080</f>
        <v>58731.287680000016</v>
      </c>
      <c r="K194" s="24">
        <f>Table2[[#This Row],[Max (H)]]*2080</f>
        <v>72555.37536000002</v>
      </c>
    </row>
    <row r="195" spans="1:11" x14ac:dyDescent="0.25">
      <c r="A195" s="23" t="s">
        <v>374</v>
      </c>
      <c r="B195" s="23" t="s">
        <v>773</v>
      </c>
      <c r="C195" s="23" t="s">
        <v>66</v>
      </c>
      <c r="D195" s="42" t="s">
        <v>100</v>
      </c>
      <c r="E195" s="43" t="s">
        <v>16</v>
      </c>
      <c r="F195" s="24">
        <v>25</v>
      </c>
      <c r="G195" s="25">
        <f>MEDIAN(H195,Table2[[#This Row],[Min (H)]])</f>
        <v>32.704840500000003</v>
      </c>
      <c r="H195" s="25">
        <v>40.409680999999999</v>
      </c>
      <c r="I195" s="24">
        <f>Table2[[#This Row],[Min (H)]]*2080</f>
        <v>52000</v>
      </c>
      <c r="J195" s="24">
        <f>Table2[[#This Row],[Mid (H)]]*2080</f>
        <v>68026.068240000008</v>
      </c>
      <c r="K195" s="24">
        <f>Table2[[#This Row],[Max (H)]]*2080</f>
        <v>84052.136480000001</v>
      </c>
    </row>
    <row r="196" spans="1:11" x14ac:dyDescent="0.25">
      <c r="A196" s="23" t="s">
        <v>759</v>
      </c>
      <c r="B196" s="23" t="s">
        <v>760</v>
      </c>
      <c r="C196" s="23" t="s">
        <v>34</v>
      </c>
      <c r="D196" s="42" t="s">
        <v>37</v>
      </c>
      <c r="E196" s="43" t="s">
        <v>36</v>
      </c>
      <c r="F196" s="24">
        <v>29.04</v>
      </c>
      <c r="G196" s="25">
        <f>MEDIAN(H196,Table2[[#This Row],[Min (H)]])</f>
        <v>37.987107999999999</v>
      </c>
      <c r="H196" s="25">
        <v>46.934215999999999</v>
      </c>
      <c r="I196" s="24">
        <f>Table2[[#This Row],[Min (H)]]*2080</f>
        <v>60403.199999999997</v>
      </c>
      <c r="J196" s="24">
        <f>Table2[[#This Row],[Mid (H)]]*2080</f>
        <v>79013.184639999992</v>
      </c>
      <c r="K196" s="24">
        <f>Table2[[#This Row],[Max (H)]]*2080</f>
        <v>97623.169280000002</v>
      </c>
    </row>
    <row r="197" spans="1:11" x14ac:dyDescent="0.25">
      <c r="A197" s="23" t="s">
        <v>329</v>
      </c>
      <c r="B197" s="23" t="s">
        <v>330</v>
      </c>
      <c r="C197" s="23" t="s">
        <v>14</v>
      </c>
      <c r="D197" s="42" t="s">
        <v>17</v>
      </c>
      <c r="E197" s="43" t="s">
        <v>16</v>
      </c>
      <c r="F197" s="25">
        <v>17.89</v>
      </c>
      <c r="G197" s="25">
        <f>MEDIAN(H197,Table2[[#This Row],[Min (H)]])</f>
        <v>22.901139499999999</v>
      </c>
      <c r="H197" s="25">
        <v>27.912279000000002</v>
      </c>
      <c r="I197" s="24">
        <f>Table2[[#This Row],[Min (H)]]*2080</f>
        <v>37211.200000000004</v>
      </c>
      <c r="J197" s="24">
        <f>Table2[[#This Row],[Mid (H)]]*2080</f>
        <v>47634.370159999999</v>
      </c>
      <c r="K197" s="24">
        <f>Table2[[#This Row],[Max (H)]]*2080</f>
        <v>58057.54032</v>
      </c>
    </row>
    <row r="198" spans="1:11" x14ac:dyDescent="0.25">
      <c r="A198" s="23" t="s">
        <v>331</v>
      </c>
      <c r="B198" s="23" t="s">
        <v>332</v>
      </c>
      <c r="C198" s="23" t="s">
        <v>34</v>
      </c>
      <c r="D198" s="42" t="s">
        <v>42</v>
      </c>
      <c r="E198" s="43" t="s">
        <v>16</v>
      </c>
      <c r="F198" s="25">
        <v>19.13</v>
      </c>
      <c r="G198" s="25">
        <f>MEDIAN(H198,Table2[[#This Row],[Min (H)]])</f>
        <v>24.491863000000002</v>
      </c>
      <c r="H198" s="25">
        <v>29.853726000000002</v>
      </c>
      <c r="I198" s="24">
        <f>Table2[[#This Row],[Min (H)]]*2080</f>
        <v>39790.400000000001</v>
      </c>
      <c r="J198" s="24">
        <f>Table2[[#This Row],[Mid (H)]]*2080</f>
        <v>50943.075040000003</v>
      </c>
      <c r="K198" s="24">
        <f>Table2[[#This Row],[Max (H)]]*2080</f>
        <v>62095.750080000005</v>
      </c>
    </row>
    <row r="199" spans="1:11" x14ac:dyDescent="0.25">
      <c r="A199" s="23" t="s">
        <v>333</v>
      </c>
      <c r="B199" s="23" t="s">
        <v>334</v>
      </c>
      <c r="C199" s="23" t="s">
        <v>14</v>
      </c>
      <c r="D199" s="42" t="s">
        <v>31</v>
      </c>
      <c r="E199" s="43" t="s">
        <v>16</v>
      </c>
      <c r="F199" s="25">
        <v>19.13</v>
      </c>
      <c r="G199" s="25">
        <f>MEDIAN(H199,Table2[[#This Row],[Min (H)]])</f>
        <v>24.491863000000002</v>
      </c>
      <c r="H199" s="25">
        <v>29.853726000000002</v>
      </c>
      <c r="I199" s="24">
        <f>Table2[[#This Row],[Min (H)]]*2080</f>
        <v>39790.400000000001</v>
      </c>
      <c r="J199" s="24">
        <f>Table2[[#This Row],[Mid (H)]]*2080</f>
        <v>50943.075040000003</v>
      </c>
      <c r="K199" s="24">
        <f>Table2[[#This Row],[Max (H)]]*2080</f>
        <v>62095.750080000005</v>
      </c>
    </row>
    <row r="200" spans="1:11" x14ac:dyDescent="0.25">
      <c r="A200" s="23" t="s">
        <v>335</v>
      </c>
      <c r="B200" s="23" t="s">
        <v>336</v>
      </c>
      <c r="C200" s="23" t="s">
        <v>34</v>
      </c>
      <c r="D200" s="42" t="s">
        <v>39</v>
      </c>
      <c r="E200" s="43" t="s">
        <v>36</v>
      </c>
      <c r="F200" s="25">
        <v>25</v>
      </c>
      <c r="G200" s="25">
        <f>MEDIAN(H200,Table2[[#This Row],[Min (H)]])</f>
        <v>32.704840500000003</v>
      </c>
      <c r="H200" s="25">
        <v>40.409680999999999</v>
      </c>
      <c r="I200" s="24">
        <f>Table2[[#This Row],[Min (H)]]*2080</f>
        <v>52000</v>
      </c>
      <c r="J200" s="24">
        <f>Table2[[#This Row],[Mid (H)]]*2080</f>
        <v>68026.068240000008</v>
      </c>
      <c r="K200" s="24">
        <f>Table2[[#This Row],[Max (H)]]*2080</f>
        <v>84052.136480000001</v>
      </c>
    </row>
    <row r="201" spans="1:11" x14ac:dyDescent="0.25">
      <c r="A201" s="23" t="s">
        <v>337</v>
      </c>
      <c r="B201" s="23" t="s">
        <v>1010</v>
      </c>
      <c r="C201" s="23" t="s">
        <v>34</v>
      </c>
      <c r="D201" s="42" t="s">
        <v>50</v>
      </c>
      <c r="E201" s="43" t="s">
        <v>36</v>
      </c>
      <c r="F201" s="25">
        <v>36.81</v>
      </c>
      <c r="G201" s="25">
        <f>MEDIAN(H201,Table2[[#This Row],[Min (H)]])</f>
        <v>49.176404500000004</v>
      </c>
      <c r="H201" s="25">
        <v>61.542809000000005</v>
      </c>
      <c r="I201" s="24">
        <f>Table2[[#This Row],[Min (H)]]*2080</f>
        <v>76564.800000000003</v>
      </c>
      <c r="J201" s="24">
        <f>Table2[[#This Row],[Mid (H)]]*2080</f>
        <v>102286.92136000001</v>
      </c>
      <c r="K201" s="24">
        <f>Table2[[#This Row],[Max (H)]]*2080</f>
        <v>128009.04272000001</v>
      </c>
    </row>
    <row r="202" spans="1:11" x14ac:dyDescent="0.25">
      <c r="A202" s="23" t="s">
        <v>338</v>
      </c>
      <c r="B202" s="23" t="s">
        <v>1011</v>
      </c>
      <c r="C202" s="23" t="s">
        <v>34</v>
      </c>
      <c r="D202" s="42" t="s">
        <v>38</v>
      </c>
      <c r="E202" s="43" t="s">
        <v>36</v>
      </c>
      <c r="F202" s="24">
        <v>32.31</v>
      </c>
      <c r="G202" s="25">
        <f>MEDIAN(H202,Table2[[#This Row],[Min (H)]])</f>
        <v>43.160209500000001</v>
      </c>
      <c r="H202" s="25">
        <v>54.010418999999999</v>
      </c>
      <c r="I202" s="24">
        <f>Table2[[#This Row],[Min (H)]]*2080</f>
        <v>67204.800000000003</v>
      </c>
      <c r="J202" s="24">
        <f>Table2[[#This Row],[Mid (H)]]*2080</f>
        <v>89773.235759999996</v>
      </c>
      <c r="K202" s="24">
        <f>Table2[[#This Row],[Max (H)]]*2080</f>
        <v>112341.67152</v>
      </c>
    </row>
    <row r="203" spans="1:11" x14ac:dyDescent="0.25">
      <c r="A203" s="23" t="s">
        <v>746</v>
      </c>
      <c r="B203" s="23" t="s">
        <v>1012</v>
      </c>
      <c r="C203" s="23" t="s">
        <v>34</v>
      </c>
      <c r="D203" s="42" t="s">
        <v>37</v>
      </c>
      <c r="E203" s="43" t="s">
        <v>36</v>
      </c>
      <c r="F203" s="24">
        <v>29.04</v>
      </c>
      <c r="G203" s="25">
        <f>MEDIAN(H203,Table2[[#This Row],[Min (H)]])</f>
        <v>37.987107999999999</v>
      </c>
      <c r="H203" s="25">
        <v>46.934215999999999</v>
      </c>
      <c r="I203" s="24">
        <f>Table2[[#This Row],[Min (H)]]*2080</f>
        <v>60403.199999999997</v>
      </c>
      <c r="J203" s="24">
        <f>Table2[[#This Row],[Mid (H)]]*2080</f>
        <v>79013.184639999992</v>
      </c>
      <c r="K203" s="24">
        <f>Table2[[#This Row],[Max (H)]]*2080</f>
        <v>97623.169280000002</v>
      </c>
    </row>
    <row r="204" spans="1:11" x14ac:dyDescent="0.25">
      <c r="A204" s="23" t="s">
        <v>339</v>
      </c>
      <c r="B204" s="23" t="s">
        <v>340</v>
      </c>
      <c r="C204" s="23" t="s">
        <v>34</v>
      </c>
      <c r="D204" s="42" t="s">
        <v>45</v>
      </c>
      <c r="E204" s="43" t="s">
        <v>36</v>
      </c>
      <c r="F204" s="24">
        <v>21.59</v>
      </c>
      <c r="G204" s="25">
        <f>MEDIAN(H204,Table2[[#This Row],[Min (H)]])</f>
        <v>28.236196000000007</v>
      </c>
      <c r="H204" s="25">
        <v>34.88239200000001</v>
      </c>
      <c r="I204" s="24">
        <f>Table2[[#This Row],[Min (H)]]*2080</f>
        <v>44907.199999999997</v>
      </c>
      <c r="J204" s="24">
        <f>Table2[[#This Row],[Mid (H)]]*2080</f>
        <v>58731.287680000016</v>
      </c>
      <c r="K204" s="24">
        <f>Table2[[#This Row],[Max (H)]]*2080</f>
        <v>72555.37536000002</v>
      </c>
    </row>
    <row r="205" spans="1:11" x14ac:dyDescent="0.25">
      <c r="A205" s="23" t="s">
        <v>341</v>
      </c>
      <c r="B205" s="23" t="s">
        <v>1013</v>
      </c>
      <c r="C205" s="23" t="s">
        <v>34</v>
      </c>
      <c r="D205" s="42" t="s">
        <v>50</v>
      </c>
      <c r="E205" s="43" t="s">
        <v>36</v>
      </c>
      <c r="F205" s="25">
        <v>36.81</v>
      </c>
      <c r="G205" s="25">
        <f>MEDIAN(H205,Table2[[#This Row],[Min (H)]])</f>
        <v>49.176404500000004</v>
      </c>
      <c r="H205" s="25">
        <v>61.542809000000005</v>
      </c>
      <c r="I205" s="24">
        <f>Table2[[#This Row],[Min (H)]]*2080</f>
        <v>76564.800000000003</v>
      </c>
      <c r="J205" s="24">
        <f>Table2[[#This Row],[Mid (H)]]*2080</f>
        <v>102286.92136000001</v>
      </c>
      <c r="K205" s="24">
        <f>Table2[[#This Row],[Max (H)]]*2080</f>
        <v>128009.04272000001</v>
      </c>
    </row>
    <row r="206" spans="1:11" x14ac:dyDescent="0.25">
      <c r="A206" s="44" t="s">
        <v>869</v>
      </c>
      <c r="B206" s="23" t="s">
        <v>870</v>
      </c>
      <c r="C206" s="23" t="s">
        <v>34</v>
      </c>
      <c r="D206" s="42" t="s">
        <v>81</v>
      </c>
      <c r="E206" s="43" t="s">
        <v>36</v>
      </c>
      <c r="F206" s="25">
        <v>42.63</v>
      </c>
      <c r="G206" s="25">
        <f>MEDIAN(H206,Table2[[#This Row],[Min (H)]])</f>
        <v>56.085997500000005</v>
      </c>
      <c r="H206" s="25">
        <v>69.541995</v>
      </c>
      <c r="I206" s="24">
        <f>Table2[[#This Row],[Min (H)]]*2080</f>
        <v>88670.400000000009</v>
      </c>
      <c r="J206" s="24">
        <f>Table2[[#This Row],[Mid (H)]]*2080</f>
        <v>116658.87480000001</v>
      </c>
      <c r="K206" s="24">
        <f>Table2[[#This Row],[Max (H)]]*2080</f>
        <v>144647.34959999999</v>
      </c>
    </row>
    <row r="207" spans="1:11" x14ac:dyDescent="0.25">
      <c r="A207" s="23" t="s">
        <v>342</v>
      </c>
      <c r="B207" s="23" t="s">
        <v>343</v>
      </c>
      <c r="C207" s="23" t="s">
        <v>14</v>
      </c>
      <c r="D207" s="42" t="s">
        <v>31</v>
      </c>
      <c r="E207" s="43" t="s">
        <v>16</v>
      </c>
      <c r="F207" s="25">
        <v>19.13</v>
      </c>
      <c r="G207" s="25">
        <f>MEDIAN(H207,Table2[[#This Row],[Min (H)]])</f>
        <v>24.491863000000002</v>
      </c>
      <c r="H207" s="25">
        <v>29.853726000000002</v>
      </c>
      <c r="I207" s="24">
        <f>Table2[[#This Row],[Min (H)]]*2080</f>
        <v>39790.400000000001</v>
      </c>
      <c r="J207" s="24">
        <f>Table2[[#This Row],[Mid (H)]]*2080</f>
        <v>50943.075040000003</v>
      </c>
      <c r="K207" s="24">
        <f>Table2[[#This Row],[Max (H)]]*2080</f>
        <v>62095.750080000005</v>
      </c>
    </row>
    <row r="208" spans="1:11" x14ac:dyDescent="0.25">
      <c r="A208" s="23" t="s">
        <v>820</v>
      </c>
      <c r="B208" s="23" t="s">
        <v>819</v>
      </c>
      <c r="C208" s="23" t="s">
        <v>14</v>
      </c>
      <c r="D208" s="42" t="s">
        <v>17</v>
      </c>
      <c r="E208" s="43" t="s">
        <v>16</v>
      </c>
      <c r="F208" s="25">
        <v>17.89</v>
      </c>
      <c r="G208" s="25">
        <f>MEDIAN(H208,Table2[[#This Row],[Min (H)]])</f>
        <v>22.901139499999999</v>
      </c>
      <c r="H208" s="25">
        <v>27.912279000000002</v>
      </c>
      <c r="I208" s="24">
        <f>Table2[[#This Row],[Min (H)]]*2080</f>
        <v>37211.200000000004</v>
      </c>
      <c r="J208" s="24">
        <f>Table2[[#This Row],[Mid (H)]]*2080</f>
        <v>47634.370159999999</v>
      </c>
      <c r="K208" s="24">
        <f>Table2[[#This Row],[Max (H)]]*2080</f>
        <v>58057.54032</v>
      </c>
    </row>
    <row r="209" spans="1:11" x14ac:dyDescent="0.25">
      <c r="A209" s="23" t="s">
        <v>344</v>
      </c>
      <c r="B209" s="23" t="s">
        <v>345</v>
      </c>
      <c r="C209" s="23" t="s">
        <v>34</v>
      </c>
      <c r="D209" s="42" t="s">
        <v>38</v>
      </c>
      <c r="E209" s="43" t="s">
        <v>36</v>
      </c>
      <c r="F209" s="26">
        <v>32.31</v>
      </c>
      <c r="G209" s="25">
        <f>MEDIAN(H209,Table2[[#This Row],[Min (H)]])</f>
        <v>43.160209500000001</v>
      </c>
      <c r="H209" s="25">
        <v>54.010418999999999</v>
      </c>
      <c r="I209" s="24">
        <f>Table2[[#This Row],[Min (H)]]*2080</f>
        <v>67204.800000000003</v>
      </c>
      <c r="J209" s="24">
        <f>Table2[[#This Row],[Mid (H)]]*2080</f>
        <v>89773.235759999996</v>
      </c>
      <c r="K209" s="24">
        <f>Table2[[#This Row],[Max (H)]]*2080</f>
        <v>112341.67152</v>
      </c>
    </row>
    <row r="210" spans="1:11" x14ac:dyDescent="0.25">
      <c r="A210" s="23" t="s">
        <v>836</v>
      </c>
      <c r="B210" s="23" t="s">
        <v>837</v>
      </c>
      <c r="C210" s="23" t="s">
        <v>34</v>
      </c>
      <c r="D210" s="42" t="s">
        <v>69</v>
      </c>
      <c r="E210" s="43" t="s">
        <v>36</v>
      </c>
      <c r="F210" s="24">
        <v>57.56</v>
      </c>
      <c r="G210" s="25">
        <f>MEDIAN(H210,Table2[[#This Row],[Min (H)]])</f>
        <v>77.289652500000003</v>
      </c>
      <c r="H210" s="25">
        <v>97.019305000000003</v>
      </c>
      <c r="I210" s="24">
        <f>Table2[[#This Row],[Min (H)]]*2080</f>
        <v>119724.8</v>
      </c>
      <c r="J210" s="24">
        <f>Table2[[#This Row],[Mid (H)]]*2080</f>
        <v>160762.47719999999</v>
      </c>
      <c r="K210" s="24">
        <f>Table2[[#This Row],[Max (H)]]*2080</f>
        <v>201800.1544</v>
      </c>
    </row>
    <row r="211" spans="1:11" x14ac:dyDescent="0.25">
      <c r="A211" s="23" t="s">
        <v>346</v>
      </c>
      <c r="B211" s="23" t="s">
        <v>1014</v>
      </c>
      <c r="C211" s="23" t="s">
        <v>34</v>
      </c>
      <c r="D211" s="42" t="s">
        <v>39</v>
      </c>
      <c r="E211" s="43" t="s">
        <v>36</v>
      </c>
      <c r="F211" s="25">
        <v>25</v>
      </c>
      <c r="G211" s="25">
        <f>MEDIAN(H211,Table2[[#This Row],[Min (H)]])</f>
        <v>32.704840500000003</v>
      </c>
      <c r="H211" s="25">
        <v>40.409680999999999</v>
      </c>
      <c r="I211" s="24">
        <f>Table2[[#This Row],[Min (H)]]*2080</f>
        <v>52000</v>
      </c>
      <c r="J211" s="24">
        <f>Table2[[#This Row],[Mid (H)]]*2080</f>
        <v>68026.068240000008</v>
      </c>
      <c r="K211" s="24">
        <f>Table2[[#This Row],[Max (H)]]*2080</f>
        <v>84052.136480000001</v>
      </c>
    </row>
    <row r="212" spans="1:11" x14ac:dyDescent="0.25">
      <c r="A212" s="23" t="s">
        <v>347</v>
      </c>
      <c r="B212" s="23" t="s">
        <v>348</v>
      </c>
      <c r="C212" s="23" t="s">
        <v>14</v>
      </c>
      <c r="D212" s="42" t="s">
        <v>20</v>
      </c>
      <c r="E212" s="43" t="s">
        <v>16</v>
      </c>
      <c r="F212" s="25">
        <v>18.03</v>
      </c>
      <c r="G212" s="25">
        <f>MEDIAN(H212,Table2[[#This Row],[Min (H)]])</f>
        <v>23.082534000000003</v>
      </c>
      <c r="H212" s="25">
        <v>28.135068</v>
      </c>
      <c r="I212" s="24">
        <f>Table2[[#This Row],[Min (H)]]*2080</f>
        <v>37502.400000000001</v>
      </c>
      <c r="J212" s="24">
        <f>Table2[[#This Row],[Mid (H)]]*2080</f>
        <v>48011.670720000002</v>
      </c>
      <c r="K212" s="24">
        <f>Table2[[#This Row],[Max (H)]]*2080</f>
        <v>58520.941440000002</v>
      </c>
    </row>
    <row r="213" spans="1:11" x14ac:dyDescent="0.25">
      <c r="A213" s="23" t="s">
        <v>349</v>
      </c>
      <c r="B213" s="23" t="s">
        <v>350</v>
      </c>
      <c r="C213" s="23" t="s">
        <v>14</v>
      </c>
      <c r="D213" s="42" t="s">
        <v>18</v>
      </c>
      <c r="E213" s="43" t="s">
        <v>16</v>
      </c>
      <c r="F213" s="25">
        <v>23.18</v>
      </c>
      <c r="G213" s="25">
        <f>MEDIAN(H213,Table2[[#This Row],[Min (H)]])</f>
        <v>29.673040500000003</v>
      </c>
      <c r="H213" s="25">
        <v>36.166081000000005</v>
      </c>
      <c r="I213" s="24">
        <f>Table2[[#This Row],[Min (H)]]*2080</f>
        <v>48214.400000000001</v>
      </c>
      <c r="J213" s="24">
        <f>Table2[[#This Row],[Mid (H)]]*2080</f>
        <v>61719.924240000008</v>
      </c>
      <c r="K213" s="24">
        <f>Table2[[#This Row],[Max (H)]]*2080</f>
        <v>75225.448480000006</v>
      </c>
    </row>
    <row r="214" spans="1:11" x14ac:dyDescent="0.25">
      <c r="A214" s="23" t="s">
        <v>351</v>
      </c>
      <c r="B214" s="23" t="s">
        <v>352</v>
      </c>
      <c r="C214" s="23" t="s">
        <v>14</v>
      </c>
      <c r="D214" s="42" t="s">
        <v>19</v>
      </c>
      <c r="E214" s="43" t="s">
        <v>16</v>
      </c>
      <c r="F214" s="25">
        <v>25.65</v>
      </c>
      <c r="G214" s="25">
        <f>MEDIAN(H214,Table2[[#This Row],[Min (H)]])</f>
        <v>33.549681500000005</v>
      </c>
      <c r="H214" s="25">
        <v>41.449363000000005</v>
      </c>
      <c r="I214" s="24">
        <f>Table2[[#This Row],[Min (H)]]*2080</f>
        <v>53352</v>
      </c>
      <c r="J214" s="24">
        <f>Table2[[#This Row],[Mid (H)]]*2080</f>
        <v>69783.337520000016</v>
      </c>
      <c r="K214" s="24">
        <f>Table2[[#This Row],[Max (H)]]*2080</f>
        <v>86214.675040000016</v>
      </c>
    </row>
    <row r="215" spans="1:11" x14ac:dyDescent="0.25">
      <c r="A215" s="23" t="s">
        <v>353</v>
      </c>
      <c r="B215" s="23" t="s">
        <v>354</v>
      </c>
      <c r="C215" s="23" t="s">
        <v>14</v>
      </c>
      <c r="D215" s="42" t="s">
        <v>185</v>
      </c>
      <c r="E215" s="43" t="s">
        <v>16</v>
      </c>
      <c r="F215" s="24">
        <v>29.36</v>
      </c>
      <c r="G215" s="25">
        <f>MEDIAN(H215,Table2[[#This Row],[Min (H)]])</f>
        <v>38.401724000000002</v>
      </c>
      <c r="H215" s="25">
        <v>47.443447999999997</v>
      </c>
      <c r="I215" s="24">
        <f>Table2[[#This Row],[Min (H)]]*2080</f>
        <v>61068.799999999996</v>
      </c>
      <c r="J215" s="24">
        <f>Table2[[#This Row],[Mid (H)]]*2080</f>
        <v>79875.585919999998</v>
      </c>
      <c r="K215" s="24">
        <f>Table2[[#This Row],[Max (H)]]*2080</f>
        <v>98682.371839999993</v>
      </c>
    </row>
    <row r="216" spans="1:11" x14ac:dyDescent="0.25">
      <c r="A216" s="23" t="s">
        <v>355</v>
      </c>
      <c r="B216" s="23" t="s">
        <v>356</v>
      </c>
      <c r="C216" s="23" t="s">
        <v>14</v>
      </c>
      <c r="D216" s="42" t="s">
        <v>357</v>
      </c>
      <c r="E216" s="43" t="s">
        <v>16</v>
      </c>
      <c r="F216" s="24">
        <v>33.159999999999997</v>
      </c>
      <c r="G216" s="25">
        <f>MEDIAN(H216,Table2[[#This Row],[Min (H)]])</f>
        <v>43.378333999999995</v>
      </c>
      <c r="H216" s="25">
        <v>53.596668000000001</v>
      </c>
      <c r="I216" s="24">
        <f>Table2[[#This Row],[Min (H)]]*2080</f>
        <v>68972.799999999988</v>
      </c>
      <c r="J216" s="24">
        <f>Table2[[#This Row],[Mid (H)]]*2080</f>
        <v>90226.93471999999</v>
      </c>
      <c r="K216" s="24">
        <f>Table2[[#This Row],[Max (H)]]*2080</f>
        <v>111481.06944000001</v>
      </c>
    </row>
    <row r="217" spans="1:11" x14ac:dyDescent="0.25">
      <c r="A217" s="23" t="s">
        <v>358</v>
      </c>
      <c r="B217" s="23" t="s">
        <v>359</v>
      </c>
      <c r="C217" s="23" t="s">
        <v>34</v>
      </c>
      <c r="D217" s="42" t="s">
        <v>360</v>
      </c>
      <c r="E217" s="43" t="s">
        <v>16</v>
      </c>
      <c r="F217" s="24">
        <v>15</v>
      </c>
      <c r="G217" s="25">
        <f>MEDIAN(H217,Table2[[#This Row],[Min (H)]])</f>
        <v>20.375</v>
      </c>
      <c r="H217" s="25">
        <v>25.75</v>
      </c>
      <c r="I217" s="24">
        <f>Table2[[#This Row],[Min (H)]]*2080</f>
        <v>31200</v>
      </c>
      <c r="J217" s="24">
        <f>Table2[[#This Row],[Mid (H)]]*2080</f>
        <v>42380</v>
      </c>
      <c r="K217" s="24">
        <f>Table2[[#This Row],[Max (H)]]*2080</f>
        <v>53560</v>
      </c>
    </row>
    <row r="218" spans="1:11" x14ac:dyDescent="0.25">
      <c r="A218" s="23" t="s">
        <v>103</v>
      </c>
      <c r="B218" s="23" t="s">
        <v>1081</v>
      </c>
      <c r="C218" s="23" t="s">
        <v>34</v>
      </c>
      <c r="D218" s="42" t="s">
        <v>38</v>
      </c>
      <c r="E218" s="43" t="s">
        <v>36</v>
      </c>
      <c r="F218" s="25">
        <v>32.31</v>
      </c>
      <c r="G218" s="25">
        <f>MEDIAN(H218,Table2[[#This Row],[Min (H)]])</f>
        <v>43.160209500000001</v>
      </c>
      <c r="H218" s="25">
        <v>54.010418999999999</v>
      </c>
      <c r="I218" s="24">
        <f>Table2[[#This Row],[Min (H)]]*2080</f>
        <v>67204.800000000003</v>
      </c>
      <c r="J218" s="24">
        <f>Table2[[#This Row],[Mid (H)]]*2080</f>
        <v>89773.235759999996</v>
      </c>
      <c r="K218" s="24">
        <f>Table2[[#This Row],[Max (H)]]*2080</f>
        <v>112341.67152</v>
      </c>
    </row>
    <row r="219" spans="1:11" x14ac:dyDescent="0.25">
      <c r="A219" s="96" t="s">
        <v>361</v>
      </c>
      <c r="B219" s="23" t="s">
        <v>362</v>
      </c>
      <c r="C219" s="23" t="s">
        <v>34</v>
      </c>
      <c r="D219" s="42" t="s">
        <v>50</v>
      </c>
      <c r="E219" s="43" t="s">
        <v>36</v>
      </c>
      <c r="F219" s="25">
        <v>36.81</v>
      </c>
      <c r="G219" s="25">
        <f>MEDIAN(H219,Table2[[#This Row],[Min (H)]])</f>
        <v>49.176404500000004</v>
      </c>
      <c r="H219" s="25">
        <v>61.542809000000005</v>
      </c>
      <c r="I219" s="24">
        <f>Table2[[#This Row],[Min (H)]]*2080</f>
        <v>76564.800000000003</v>
      </c>
      <c r="J219" s="24">
        <f>Table2[[#This Row],[Mid (H)]]*2080</f>
        <v>102286.92136000001</v>
      </c>
      <c r="K219" s="24">
        <f>Table2[[#This Row],[Max (H)]]*2080</f>
        <v>128009.04272000001</v>
      </c>
    </row>
    <row r="220" spans="1:11" x14ac:dyDescent="0.25">
      <c r="A220" s="23" t="s">
        <v>363</v>
      </c>
      <c r="B220" s="23" t="s">
        <v>364</v>
      </c>
      <c r="C220" s="23" t="s">
        <v>34</v>
      </c>
      <c r="D220" s="42" t="s">
        <v>42</v>
      </c>
      <c r="E220" s="43" t="s">
        <v>16</v>
      </c>
      <c r="F220" s="24">
        <v>19.13</v>
      </c>
      <c r="G220" s="25">
        <f>MEDIAN(H220,Table2[[#This Row],[Min (H)]])</f>
        <v>24.491863000000002</v>
      </c>
      <c r="H220" s="25">
        <v>29.853726000000002</v>
      </c>
      <c r="I220" s="24">
        <f>Table2[[#This Row],[Min (H)]]*2080</f>
        <v>39790.400000000001</v>
      </c>
      <c r="J220" s="24">
        <f>Table2[[#This Row],[Mid (H)]]*2080</f>
        <v>50943.075040000003</v>
      </c>
      <c r="K220" s="24">
        <f>Table2[[#This Row],[Max (H)]]*2080</f>
        <v>62095.750080000005</v>
      </c>
    </row>
    <row r="221" spans="1:11" x14ac:dyDescent="0.25">
      <c r="A221" s="23" t="s">
        <v>365</v>
      </c>
      <c r="B221" s="23" t="s">
        <v>366</v>
      </c>
      <c r="C221" s="23" t="s">
        <v>14</v>
      </c>
      <c r="D221" s="42" t="s">
        <v>27</v>
      </c>
      <c r="E221" s="43" t="s">
        <v>16</v>
      </c>
      <c r="F221" s="24">
        <v>16.43</v>
      </c>
      <c r="G221" s="25">
        <f>MEDIAN(H221,Table2[[#This Row],[Min (H)]])</f>
        <v>21.412596000000001</v>
      </c>
      <c r="H221" s="25">
        <v>26.395192000000002</v>
      </c>
      <c r="I221" s="24">
        <f>Table2[[#This Row],[Min (H)]]*2080</f>
        <v>34174.400000000001</v>
      </c>
      <c r="J221" s="24">
        <f>Table2[[#This Row],[Mid (H)]]*2080</f>
        <v>44538.199679999998</v>
      </c>
      <c r="K221" s="24">
        <f>Table2[[#This Row],[Max (H)]]*2080</f>
        <v>54901.999360000002</v>
      </c>
    </row>
    <row r="222" spans="1:11" x14ac:dyDescent="0.25">
      <c r="A222" s="23" t="s">
        <v>367</v>
      </c>
      <c r="B222" s="23" t="s">
        <v>368</v>
      </c>
      <c r="C222" s="23" t="s">
        <v>14</v>
      </c>
      <c r="D222" s="42" t="s">
        <v>17</v>
      </c>
      <c r="E222" s="43" t="s">
        <v>16</v>
      </c>
      <c r="F222" s="24">
        <v>17.89</v>
      </c>
      <c r="G222" s="25">
        <f>MEDIAN(H222,Table2[[#This Row],[Min (H)]])</f>
        <v>22.901139499999999</v>
      </c>
      <c r="H222" s="25">
        <v>27.912279000000002</v>
      </c>
      <c r="I222" s="24">
        <f>Table2[[#This Row],[Min (H)]]*2080</f>
        <v>37211.200000000004</v>
      </c>
      <c r="J222" s="24">
        <f>Table2[[#This Row],[Mid (H)]]*2080</f>
        <v>47634.370159999999</v>
      </c>
      <c r="K222" s="24">
        <f>Table2[[#This Row],[Max (H)]]*2080</f>
        <v>58057.54032</v>
      </c>
    </row>
    <row r="223" spans="1:11" x14ac:dyDescent="0.25">
      <c r="A223" s="23" t="s">
        <v>369</v>
      </c>
      <c r="B223" s="23" t="s">
        <v>370</v>
      </c>
      <c r="C223" s="23" t="s">
        <v>34</v>
      </c>
      <c r="D223" s="42" t="s">
        <v>50</v>
      </c>
      <c r="E223" s="43" t="s">
        <v>36</v>
      </c>
      <c r="F223" s="24">
        <v>36.81</v>
      </c>
      <c r="G223" s="25">
        <f>MEDIAN(H223,Table2[[#This Row],[Min (H)]])</f>
        <v>49.176404500000004</v>
      </c>
      <c r="H223" s="25">
        <v>61.542809000000005</v>
      </c>
      <c r="I223" s="24">
        <f>Table2[[#This Row],[Min (H)]]*2080</f>
        <v>76564.800000000003</v>
      </c>
      <c r="J223" s="24">
        <f>Table2[[#This Row],[Mid (H)]]*2080</f>
        <v>102286.92136000001</v>
      </c>
      <c r="K223" s="24">
        <f>Table2[[#This Row],[Max (H)]]*2080</f>
        <v>128009.04272000001</v>
      </c>
    </row>
    <row r="224" spans="1:11" x14ac:dyDescent="0.25">
      <c r="A224" s="23" t="s">
        <v>963</v>
      </c>
      <c r="B224" s="23" t="s">
        <v>962</v>
      </c>
      <c r="C224" s="23" t="s">
        <v>34</v>
      </c>
      <c r="D224" s="42" t="s">
        <v>69</v>
      </c>
      <c r="E224" s="43" t="s">
        <v>36</v>
      </c>
      <c r="F224" s="24">
        <v>57.56</v>
      </c>
      <c r="G224" s="25">
        <f>MEDIAN(H224,Table2[[#This Row],[Min (H)]])</f>
        <v>77.289652500000003</v>
      </c>
      <c r="H224" s="25">
        <v>97.019305000000003</v>
      </c>
      <c r="I224" s="24">
        <f>Table2[[#This Row],[Min (H)]]*2080</f>
        <v>119724.8</v>
      </c>
      <c r="J224" s="24">
        <f>Table2[[#This Row],[Mid (H)]]*2080</f>
        <v>160762.47719999999</v>
      </c>
      <c r="K224" s="24">
        <f>Table2[[#This Row],[Max (H)]]*2080</f>
        <v>201800.1544</v>
      </c>
    </row>
    <row r="225" spans="1:11" x14ac:dyDescent="0.25">
      <c r="A225" s="23" t="s">
        <v>965</v>
      </c>
      <c r="B225" s="23" t="s">
        <v>1015</v>
      </c>
      <c r="C225" s="23" t="s">
        <v>14</v>
      </c>
      <c r="D225" s="42" t="s">
        <v>357</v>
      </c>
      <c r="E225" s="43" t="s">
        <v>16</v>
      </c>
      <c r="F225" s="25">
        <v>33.159999999999997</v>
      </c>
      <c r="G225" s="25">
        <v>43.378333999999995</v>
      </c>
      <c r="H225" s="25">
        <v>53.596668000000001</v>
      </c>
      <c r="I225" s="24">
        <v>68972.799999999988</v>
      </c>
      <c r="J225" s="24">
        <v>90226.93471999999</v>
      </c>
      <c r="K225" s="24">
        <v>111481.06944000001</v>
      </c>
    </row>
    <row r="226" spans="1:11" x14ac:dyDescent="0.25">
      <c r="A226" s="23" t="s">
        <v>964</v>
      </c>
      <c r="B226" s="23" t="s">
        <v>1016</v>
      </c>
      <c r="C226" s="23" t="s">
        <v>34</v>
      </c>
      <c r="D226" s="42" t="s">
        <v>35</v>
      </c>
      <c r="E226" s="43" t="s">
        <v>36</v>
      </c>
      <c r="F226" s="25">
        <v>36.729999999999997</v>
      </c>
      <c r="G226" s="25">
        <v>49.072750499999998</v>
      </c>
      <c r="H226" s="25">
        <v>61.415500999999999</v>
      </c>
      <c r="I226" s="24">
        <v>76398.399999999994</v>
      </c>
      <c r="J226" s="24">
        <v>102071.32104</v>
      </c>
      <c r="K226" s="24">
        <v>127744.24208</v>
      </c>
    </row>
    <row r="227" spans="1:11" x14ac:dyDescent="0.25">
      <c r="A227" s="23" t="s">
        <v>951</v>
      </c>
      <c r="B227" s="23" t="s">
        <v>1017</v>
      </c>
      <c r="C227" s="23" t="s">
        <v>14</v>
      </c>
      <c r="D227" s="42" t="s">
        <v>185</v>
      </c>
      <c r="E227" s="43" t="s">
        <v>16</v>
      </c>
      <c r="F227" s="25">
        <v>29.36</v>
      </c>
      <c r="G227" s="25">
        <f>MEDIAN(H227,Table2[[#This Row],[Min (H)]])</f>
        <v>38.401724000000002</v>
      </c>
      <c r="H227" s="25">
        <v>47.443447999999997</v>
      </c>
      <c r="I227" s="24">
        <f>Table2[[#This Row],[Min (H)]]*2080</f>
        <v>61068.799999999996</v>
      </c>
      <c r="J227" s="24">
        <f>Table2[[#This Row],[Mid (H)]]*2080</f>
        <v>79875.585919999998</v>
      </c>
      <c r="K227" s="24">
        <f>Table2[[#This Row],[Max (H)]]*2080</f>
        <v>98682.371839999993</v>
      </c>
    </row>
    <row r="228" spans="1:11" x14ac:dyDescent="0.25">
      <c r="A228" s="23" t="s">
        <v>817</v>
      </c>
      <c r="B228" s="23" t="s">
        <v>818</v>
      </c>
      <c r="C228" s="23" t="s">
        <v>34</v>
      </c>
      <c r="D228" s="42" t="s">
        <v>105</v>
      </c>
      <c r="E228" s="43" t="s">
        <v>16</v>
      </c>
      <c r="F228" s="24">
        <v>21.59</v>
      </c>
      <c r="G228" s="25">
        <f>MEDIAN(H228,Table2[[#This Row],[Min (H)]])</f>
        <v>28.236196000000007</v>
      </c>
      <c r="H228" s="25">
        <v>34.88239200000001</v>
      </c>
      <c r="I228" s="24">
        <f>Table2[[#This Row],[Min (H)]]*2080</f>
        <v>44907.199999999997</v>
      </c>
      <c r="J228" s="24">
        <f>Table2[[#This Row],[Mid (H)]]*2080</f>
        <v>58731.287680000016</v>
      </c>
      <c r="K228" s="24">
        <f>Table2[[#This Row],[Max (H)]]*2080</f>
        <v>72555.37536000002</v>
      </c>
    </row>
    <row r="229" spans="1:11" x14ac:dyDescent="0.25">
      <c r="A229" s="23" t="s">
        <v>377</v>
      </c>
      <c r="B229" s="23" t="s">
        <v>1089</v>
      </c>
      <c r="C229" s="23" t="s">
        <v>34</v>
      </c>
      <c r="D229" s="42" t="s">
        <v>39</v>
      </c>
      <c r="E229" s="43" t="s">
        <v>36</v>
      </c>
      <c r="F229" s="25">
        <v>25</v>
      </c>
      <c r="G229" s="25">
        <f>MEDIAN(H229,Table2[[#This Row],[Min (H)]])</f>
        <v>32.704840500000003</v>
      </c>
      <c r="H229" s="25">
        <v>40.409680999999999</v>
      </c>
      <c r="I229" s="24">
        <f>Table2[[#This Row],[Min (H)]]*2080</f>
        <v>52000</v>
      </c>
      <c r="J229" s="24">
        <f>Table2[[#This Row],[Mid (H)]]*2080</f>
        <v>68026.068240000008</v>
      </c>
      <c r="K229" s="24">
        <f>Table2[[#This Row],[Max (H)]]*2080</f>
        <v>84052.136480000001</v>
      </c>
    </row>
    <row r="230" spans="1:11" x14ac:dyDescent="0.25">
      <c r="A230" s="23" t="s">
        <v>372</v>
      </c>
      <c r="B230" s="23" t="s">
        <v>373</v>
      </c>
      <c r="C230" s="23" t="s">
        <v>14</v>
      </c>
      <c r="D230" s="42" t="s">
        <v>31</v>
      </c>
      <c r="E230" s="43" t="s">
        <v>16</v>
      </c>
      <c r="F230" s="25">
        <v>19.13</v>
      </c>
      <c r="G230" s="25">
        <f>MEDIAN(H230,Table2[[#This Row],[Min (H)]])</f>
        <v>24.491863000000002</v>
      </c>
      <c r="H230" s="25">
        <v>29.853726000000002</v>
      </c>
      <c r="I230" s="24">
        <f>Table2[[#This Row],[Min (H)]]*2080</f>
        <v>39790.400000000001</v>
      </c>
      <c r="J230" s="24">
        <f>Table2[[#This Row],[Mid (H)]]*2080</f>
        <v>50943.075040000003</v>
      </c>
      <c r="K230" s="24">
        <f>Table2[[#This Row],[Max (H)]]*2080</f>
        <v>62095.750080000005</v>
      </c>
    </row>
    <row r="231" spans="1:11" x14ac:dyDescent="0.25">
      <c r="A231" s="23" t="s">
        <v>375</v>
      </c>
      <c r="B231" s="23" t="s">
        <v>376</v>
      </c>
      <c r="C231" s="23" t="s">
        <v>66</v>
      </c>
      <c r="D231" s="42" t="s">
        <v>15</v>
      </c>
      <c r="E231" s="43" t="s">
        <v>16</v>
      </c>
      <c r="F231" s="25">
        <v>21.59</v>
      </c>
      <c r="G231" s="25">
        <f>MEDIAN(H231,Table2[[#This Row],[Min (H)]])</f>
        <v>28.236196000000007</v>
      </c>
      <c r="H231" s="25">
        <v>34.88239200000001</v>
      </c>
      <c r="I231" s="24">
        <f>Table2[[#This Row],[Min (H)]]*2080</f>
        <v>44907.199999999997</v>
      </c>
      <c r="J231" s="24">
        <f>Table2[[#This Row],[Mid (H)]]*2080</f>
        <v>58731.287680000016</v>
      </c>
      <c r="K231" s="24">
        <f>Table2[[#This Row],[Max (H)]]*2080</f>
        <v>72555.37536000002</v>
      </c>
    </row>
    <row r="232" spans="1:11" x14ac:dyDescent="0.25">
      <c r="A232" s="23" t="s">
        <v>378</v>
      </c>
      <c r="B232" s="23" t="s">
        <v>379</v>
      </c>
      <c r="C232" s="23" t="s">
        <v>14</v>
      </c>
      <c r="D232" s="42" t="s">
        <v>15</v>
      </c>
      <c r="E232" s="43" t="s">
        <v>16</v>
      </c>
      <c r="F232" s="25">
        <v>21.59</v>
      </c>
      <c r="G232" s="25">
        <f>MEDIAN(H232,Table2[[#This Row],[Min (H)]])</f>
        <v>28.236196000000007</v>
      </c>
      <c r="H232" s="25">
        <v>34.88239200000001</v>
      </c>
      <c r="I232" s="24">
        <f>Table2[[#This Row],[Min (H)]]*2080</f>
        <v>44907.199999999997</v>
      </c>
      <c r="J232" s="24">
        <f>Table2[[#This Row],[Mid (H)]]*2080</f>
        <v>58731.287680000016</v>
      </c>
      <c r="K232" s="24">
        <f>Table2[[#This Row],[Max (H)]]*2080</f>
        <v>72555.37536000002</v>
      </c>
    </row>
    <row r="233" spans="1:11" x14ac:dyDescent="0.25">
      <c r="A233" s="23" t="s">
        <v>380</v>
      </c>
      <c r="B233" s="23" t="s">
        <v>1022</v>
      </c>
      <c r="C233" s="23" t="s">
        <v>14</v>
      </c>
      <c r="D233" s="42" t="s">
        <v>204</v>
      </c>
      <c r="E233" s="43" t="s">
        <v>16</v>
      </c>
      <c r="F233" s="25">
        <v>29.04</v>
      </c>
      <c r="G233" s="25">
        <f>MEDIAN(H233,Table2[[#This Row],[Min (H)]])</f>
        <v>37.987107999999999</v>
      </c>
      <c r="H233" s="25">
        <v>46.934215999999999</v>
      </c>
      <c r="I233" s="24">
        <f>Table2[[#This Row],[Min (H)]]*2080</f>
        <v>60403.199999999997</v>
      </c>
      <c r="J233" s="24">
        <f>Table2[[#This Row],[Mid (H)]]*2080</f>
        <v>79013.184639999992</v>
      </c>
      <c r="K233" s="24">
        <f>Table2[[#This Row],[Max (H)]]*2080</f>
        <v>97623.169280000002</v>
      </c>
    </row>
    <row r="234" spans="1:11" x14ac:dyDescent="0.25">
      <c r="A234" s="44" t="s">
        <v>1023</v>
      </c>
      <c r="B234" s="23" t="s">
        <v>1024</v>
      </c>
      <c r="C234" s="23" t="s">
        <v>34</v>
      </c>
      <c r="D234" s="42" t="s">
        <v>50</v>
      </c>
      <c r="E234" s="43" t="s">
        <v>36</v>
      </c>
      <c r="F234" s="25">
        <v>36.81</v>
      </c>
      <c r="G234" s="25">
        <v>49.176404500000004</v>
      </c>
      <c r="H234" s="25">
        <v>61.542809000000005</v>
      </c>
      <c r="I234" s="24">
        <v>76564.800000000003</v>
      </c>
      <c r="J234" s="24">
        <v>102286.92136000001</v>
      </c>
      <c r="K234" s="24">
        <v>128009.04272000001</v>
      </c>
    </row>
    <row r="235" spans="1:11" x14ac:dyDescent="0.25">
      <c r="A235" s="44" t="s">
        <v>948</v>
      </c>
      <c r="B235" s="23" t="s">
        <v>1019</v>
      </c>
      <c r="C235" s="23" t="s">
        <v>34</v>
      </c>
      <c r="D235" s="42" t="s">
        <v>39</v>
      </c>
      <c r="E235" s="43" t="s">
        <v>36</v>
      </c>
      <c r="F235" s="24">
        <v>25</v>
      </c>
      <c r="G235" s="25">
        <v>32.704840500000003</v>
      </c>
      <c r="H235" s="25">
        <v>40.409680999999999</v>
      </c>
      <c r="I235" s="24">
        <v>52000</v>
      </c>
      <c r="J235" s="24">
        <v>68026.068240000008</v>
      </c>
      <c r="K235" s="24">
        <v>84052.136480000001</v>
      </c>
    </row>
    <row r="236" spans="1:11" x14ac:dyDescent="0.25">
      <c r="A236" s="23" t="s">
        <v>381</v>
      </c>
      <c r="B236" s="23" t="s">
        <v>1020</v>
      </c>
      <c r="C236" s="23" t="s">
        <v>34</v>
      </c>
      <c r="D236" s="42" t="s">
        <v>37</v>
      </c>
      <c r="E236" s="43" t="s">
        <v>36</v>
      </c>
      <c r="F236" s="24">
        <v>29.04</v>
      </c>
      <c r="G236" s="25">
        <f>MEDIAN(H236,Table2[[#This Row],[Min (H)]])</f>
        <v>37.987107999999999</v>
      </c>
      <c r="H236" s="25">
        <v>46.934215999999999</v>
      </c>
      <c r="I236" s="24">
        <f>Table2[[#This Row],[Min (H)]]*2080</f>
        <v>60403.199999999997</v>
      </c>
      <c r="J236" s="24">
        <f>Table2[[#This Row],[Mid (H)]]*2080</f>
        <v>79013.184639999992</v>
      </c>
      <c r="K236" s="24">
        <f>Table2[[#This Row],[Max (H)]]*2080</f>
        <v>97623.169280000002</v>
      </c>
    </row>
    <row r="237" spans="1:11" x14ac:dyDescent="0.25">
      <c r="A237" s="23" t="s">
        <v>382</v>
      </c>
      <c r="B237" s="23" t="s">
        <v>383</v>
      </c>
      <c r="C237" s="23" t="s">
        <v>14</v>
      </c>
      <c r="D237" s="42" t="s">
        <v>15</v>
      </c>
      <c r="E237" s="43" t="s">
        <v>16</v>
      </c>
      <c r="F237" s="25">
        <v>21.59</v>
      </c>
      <c r="G237" s="25">
        <f>MEDIAN(H237,Table2[[#This Row],[Min (H)]])</f>
        <v>28.236196000000007</v>
      </c>
      <c r="H237" s="25">
        <v>34.88239200000001</v>
      </c>
      <c r="I237" s="24">
        <f>Table2[[#This Row],[Min (H)]]*2080</f>
        <v>44907.199999999997</v>
      </c>
      <c r="J237" s="24">
        <f>Table2[[#This Row],[Mid (H)]]*2080</f>
        <v>58731.287680000016</v>
      </c>
      <c r="K237" s="24">
        <f>Table2[[#This Row],[Max (H)]]*2080</f>
        <v>72555.37536000002</v>
      </c>
    </row>
    <row r="238" spans="1:11" x14ac:dyDescent="0.25">
      <c r="A238" s="23" t="s">
        <v>384</v>
      </c>
      <c r="B238" s="23" t="s">
        <v>385</v>
      </c>
      <c r="C238" s="23" t="s">
        <v>14</v>
      </c>
      <c r="D238" s="42" t="s">
        <v>100</v>
      </c>
      <c r="E238" s="43" t="s">
        <v>16</v>
      </c>
      <c r="F238" s="25">
        <v>25</v>
      </c>
      <c r="G238" s="25">
        <f>MEDIAN(H238,Table2[[#This Row],[Min (H)]])</f>
        <v>32.704840500000003</v>
      </c>
      <c r="H238" s="25">
        <v>40.409680999999999</v>
      </c>
      <c r="I238" s="24">
        <f>Table2[[#This Row],[Min (H)]]*2080</f>
        <v>52000</v>
      </c>
      <c r="J238" s="24">
        <f>Table2[[#This Row],[Mid (H)]]*2080</f>
        <v>68026.068240000008</v>
      </c>
      <c r="K238" s="24">
        <f>Table2[[#This Row],[Max (H)]]*2080</f>
        <v>84052.136480000001</v>
      </c>
    </row>
    <row r="239" spans="1:11" x14ac:dyDescent="0.25">
      <c r="A239" s="23" t="s">
        <v>386</v>
      </c>
      <c r="B239" s="23" t="s">
        <v>1018</v>
      </c>
      <c r="C239" s="23" t="s">
        <v>14</v>
      </c>
      <c r="D239" s="42" t="s">
        <v>204</v>
      </c>
      <c r="E239" s="43" t="s">
        <v>16</v>
      </c>
      <c r="F239" s="25">
        <v>29.04</v>
      </c>
      <c r="G239" s="25">
        <f>MEDIAN(H239,Table2[[#This Row],[Min (H)]])</f>
        <v>37.987107999999999</v>
      </c>
      <c r="H239" s="25">
        <v>46.934215999999999</v>
      </c>
      <c r="I239" s="24">
        <f>Table2[[#This Row],[Min (H)]]*2080</f>
        <v>60403.199999999997</v>
      </c>
      <c r="J239" s="24">
        <f>Table2[[#This Row],[Mid (H)]]*2080</f>
        <v>79013.184639999992</v>
      </c>
      <c r="K239" s="24">
        <f>Table2[[#This Row],[Max (H)]]*2080</f>
        <v>97623.169280000002</v>
      </c>
    </row>
    <row r="240" spans="1:11" x14ac:dyDescent="0.25">
      <c r="A240" s="23" t="s">
        <v>387</v>
      </c>
      <c r="B240" s="23" t="s">
        <v>388</v>
      </c>
      <c r="C240" s="23" t="s">
        <v>14</v>
      </c>
      <c r="D240" s="42" t="s">
        <v>31</v>
      </c>
      <c r="E240" s="43" t="s">
        <v>16</v>
      </c>
      <c r="F240" s="25">
        <v>19.13</v>
      </c>
      <c r="G240" s="25">
        <f>MEDIAN(H240,Table2[[#This Row],[Min (H)]])</f>
        <v>24.491863000000002</v>
      </c>
      <c r="H240" s="25">
        <v>29.853726000000002</v>
      </c>
      <c r="I240" s="24">
        <f>Table2[[#This Row],[Min (H)]]*2080</f>
        <v>39790.400000000001</v>
      </c>
      <c r="J240" s="24">
        <f>Table2[[#This Row],[Mid (H)]]*2080</f>
        <v>50943.075040000003</v>
      </c>
      <c r="K240" s="24">
        <f>Table2[[#This Row],[Max (H)]]*2080</f>
        <v>62095.750080000005</v>
      </c>
    </row>
    <row r="241" spans="1:11" x14ac:dyDescent="0.25">
      <c r="A241" s="23" t="s">
        <v>389</v>
      </c>
      <c r="B241" s="23" t="s">
        <v>390</v>
      </c>
      <c r="C241" s="23" t="s">
        <v>34</v>
      </c>
      <c r="D241" s="42" t="s">
        <v>37</v>
      </c>
      <c r="E241" s="43" t="s">
        <v>36</v>
      </c>
      <c r="F241" s="24">
        <v>29.04</v>
      </c>
      <c r="G241" s="25">
        <f>MEDIAN(H241,Table2[[#This Row],[Min (H)]])</f>
        <v>37.987107999999999</v>
      </c>
      <c r="H241" s="25">
        <v>46.934215999999999</v>
      </c>
      <c r="I241" s="24">
        <f>Table2[[#This Row],[Min (H)]]*2080</f>
        <v>60403.199999999997</v>
      </c>
      <c r="J241" s="24">
        <f>Table2[[#This Row],[Mid (H)]]*2080</f>
        <v>79013.184639999992</v>
      </c>
      <c r="K241" s="24">
        <f>Table2[[#This Row],[Max (H)]]*2080</f>
        <v>97623.169280000002</v>
      </c>
    </row>
    <row r="242" spans="1:11" x14ac:dyDescent="0.25">
      <c r="A242" s="23" t="s">
        <v>391</v>
      </c>
      <c r="B242" s="23" t="s">
        <v>392</v>
      </c>
      <c r="C242" s="23" t="s">
        <v>34</v>
      </c>
      <c r="D242" s="42" t="s">
        <v>225</v>
      </c>
      <c r="E242" s="43" t="s">
        <v>36</v>
      </c>
      <c r="F242" s="25">
        <v>62.02</v>
      </c>
      <c r="G242" s="25">
        <f>MEDIAN(H242,Table2[[#This Row],[Min (H)]])</f>
        <v>84.962069499999998</v>
      </c>
      <c r="H242" s="25">
        <v>107.904139</v>
      </c>
      <c r="I242" s="24">
        <f>Table2[[#This Row],[Min (H)]]*2080</f>
        <v>129001.60000000001</v>
      </c>
      <c r="J242" s="24">
        <f>Table2[[#This Row],[Mid (H)]]*2080</f>
        <v>176721.10456000001</v>
      </c>
      <c r="K242" s="24">
        <f>Table2[[#This Row],[Max (H)]]*2080</f>
        <v>224440.60912000001</v>
      </c>
    </row>
    <row r="243" spans="1:11" x14ac:dyDescent="0.25">
      <c r="A243" s="23" t="s">
        <v>393</v>
      </c>
      <c r="B243" s="23" t="s">
        <v>394</v>
      </c>
      <c r="C243" s="23" t="s">
        <v>34</v>
      </c>
      <c r="D243" s="42" t="s">
        <v>37</v>
      </c>
      <c r="E243" s="43" t="s">
        <v>36</v>
      </c>
      <c r="F243" s="24">
        <v>29.04</v>
      </c>
      <c r="G243" s="25">
        <f>MEDIAN(H243,Table2[[#This Row],[Min (H)]])</f>
        <v>37.987107999999999</v>
      </c>
      <c r="H243" s="25">
        <v>46.934215999999999</v>
      </c>
      <c r="I243" s="24">
        <f>Table2[[#This Row],[Min (H)]]*2080</f>
        <v>60403.199999999997</v>
      </c>
      <c r="J243" s="24">
        <f>Table2[[#This Row],[Mid (H)]]*2080</f>
        <v>79013.184639999992</v>
      </c>
      <c r="K243" s="24">
        <f>Table2[[#This Row],[Max (H)]]*2080</f>
        <v>97623.169280000002</v>
      </c>
    </row>
    <row r="244" spans="1:11" x14ac:dyDescent="0.25">
      <c r="A244" s="44" t="s">
        <v>821</v>
      </c>
      <c r="B244" s="23" t="s">
        <v>822</v>
      </c>
      <c r="C244" s="23" t="s">
        <v>34</v>
      </c>
      <c r="D244" s="42" t="s">
        <v>50</v>
      </c>
      <c r="E244" s="43" t="s">
        <v>36</v>
      </c>
      <c r="F244" s="25">
        <v>36.81</v>
      </c>
      <c r="G244" s="25">
        <f>MEDIAN(H244,Table2[[#This Row],[Min (H)]])</f>
        <v>49.176404500000004</v>
      </c>
      <c r="H244" s="25">
        <v>61.542809000000005</v>
      </c>
      <c r="I244" s="24">
        <f>Table2[[#This Row],[Min (H)]]*2080</f>
        <v>76564.800000000003</v>
      </c>
      <c r="J244" s="24">
        <f>Table2[[#This Row],[Mid (H)]]*2080</f>
        <v>102286.92136000001</v>
      </c>
      <c r="K244" s="24">
        <f>Table2[[#This Row],[Max (H)]]*2080</f>
        <v>128009.04272000001</v>
      </c>
    </row>
    <row r="245" spans="1:11" x14ac:dyDescent="0.25">
      <c r="A245" s="44" t="s">
        <v>395</v>
      </c>
      <c r="B245" s="23" t="s">
        <v>396</v>
      </c>
      <c r="C245" s="23" t="s">
        <v>34</v>
      </c>
      <c r="D245" s="42" t="s">
        <v>35</v>
      </c>
      <c r="E245" s="43" t="s">
        <v>36</v>
      </c>
      <c r="F245" s="25">
        <v>36.729999999999997</v>
      </c>
      <c r="G245" s="25">
        <f>MEDIAN(H245,Table2[[#This Row],[Min (H)]])</f>
        <v>49.072750499999998</v>
      </c>
      <c r="H245" s="25">
        <v>61.415500999999999</v>
      </c>
      <c r="I245" s="24">
        <f>Table2[[#This Row],[Min (H)]]*2080</f>
        <v>76398.399999999994</v>
      </c>
      <c r="J245" s="24">
        <f>Table2[[#This Row],[Mid (H)]]*2080</f>
        <v>102071.32104</v>
      </c>
      <c r="K245" s="24">
        <f>Table2[[#This Row],[Max (H)]]*2080</f>
        <v>127744.24208</v>
      </c>
    </row>
    <row r="246" spans="1:11" x14ac:dyDescent="0.25">
      <c r="A246" s="44" t="s">
        <v>397</v>
      </c>
      <c r="B246" s="23" t="s">
        <v>398</v>
      </c>
      <c r="C246" s="23" t="s">
        <v>14</v>
      </c>
      <c r="D246" s="42" t="s">
        <v>17</v>
      </c>
      <c r="E246" s="43" t="s">
        <v>16</v>
      </c>
      <c r="F246" s="25">
        <v>17.89</v>
      </c>
      <c r="G246" s="25">
        <f>MEDIAN(H246,Table2[[#This Row],[Min (H)]])</f>
        <v>22.901139499999999</v>
      </c>
      <c r="H246" s="25">
        <v>27.912279000000002</v>
      </c>
      <c r="I246" s="24">
        <f>Table2[[#This Row],[Min (H)]]*2080</f>
        <v>37211.200000000004</v>
      </c>
      <c r="J246" s="24">
        <f>Table2[[#This Row],[Mid (H)]]*2080</f>
        <v>47634.370159999999</v>
      </c>
      <c r="K246" s="24">
        <f>Table2[[#This Row],[Max (H)]]*2080</f>
        <v>58057.54032</v>
      </c>
    </row>
    <row r="247" spans="1:11" x14ac:dyDescent="0.25">
      <c r="A247" s="44" t="s">
        <v>399</v>
      </c>
      <c r="B247" s="23" t="s">
        <v>400</v>
      </c>
      <c r="C247" s="23" t="s">
        <v>14</v>
      </c>
      <c r="D247" s="42" t="s">
        <v>31</v>
      </c>
      <c r="E247" s="43" t="s">
        <v>16</v>
      </c>
      <c r="F247" s="25">
        <v>19.13</v>
      </c>
      <c r="G247" s="25">
        <f>MEDIAN(H247,Table2[[#This Row],[Min (H)]])</f>
        <v>24.491863000000002</v>
      </c>
      <c r="H247" s="25">
        <v>29.853726000000002</v>
      </c>
      <c r="I247" s="24">
        <f>Table2[[#This Row],[Min (H)]]*2080</f>
        <v>39790.400000000001</v>
      </c>
      <c r="J247" s="24">
        <f>Table2[[#This Row],[Mid (H)]]*2080</f>
        <v>50943.075040000003</v>
      </c>
      <c r="K247" s="24">
        <f>Table2[[#This Row],[Max (H)]]*2080</f>
        <v>62095.750080000005</v>
      </c>
    </row>
    <row r="248" spans="1:11" x14ac:dyDescent="0.25">
      <c r="A248" s="44" t="s">
        <v>401</v>
      </c>
      <c r="B248" s="23" t="s">
        <v>402</v>
      </c>
      <c r="C248" s="23" t="s">
        <v>14</v>
      </c>
      <c r="D248" s="42" t="s">
        <v>15</v>
      </c>
      <c r="E248" s="43" t="s">
        <v>16</v>
      </c>
      <c r="F248" s="24">
        <v>21.59</v>
      </c>
      <c r="G248" s="25">
        <f>MEDIAN(H248,Table2[[#This Row],[Min (H)]])</f>
        <v>28.236196000000007</v>
      </c>
      <c r="H248" s="25">
        <v>34.88239200000001</v>
      </c>
      <c r="I248" s="24">
        <f>Table2[[#This Row],[Min (H)]]*2080</f>
        <v>44907.199999999997</v>
      </c>
      <c r="J248" s="24">
        <f>Table2[[#This Row],[Mid (H)]]*2080</f>
        <v>58731.287680000016</v>
      </c>
      <c r="K248" s="24">
        <f>Table2[[#This Row],[Max (H)]]*2080</f>
        <v>72555.37536000002</v>
      </c>
    </row>
    <row r="249" spans="1:11" x14ac:dyDescent="0.25">
      <c r="A249" s="44" t="s">
        <v>403</v>
      </c>
      <c r="B249" s="23" t="s">
        <v>404</v>
      </c>
      <c r="C249" s="23" t="s">
        <v>14</v>
      </c>
      <c r="D249" s="45" t="s">
        <v>59</v>
      </c>
      <c r="E249" s="43" t="s">
        <v>16</v>
      </c>
      <c r="F249" s="24">
        <v>15</v>
      </c>
      <c r="G249" s="25"/>
      <c r="H249" s="25">
        <v>26.666700000000002</v>
      </c>
      <c r="I249" s="24">
        <f>Table2[[#This Row],[Min (H)]]*2080</f>
        <v>31200</v>
      </c>
      <c r="J249" s="24"/>
      <c r="K249" s="24">
        <f>Table2[[#This Row],[Max (H)]]*2080</f>
        <v>55466.736000000004</v>
      </c>
    </row>
    <row r="250" spans="1:11" x14ac:dyDescent="0.25">
      <c r="A250" s="44" t="s">
        <v>407</v>
      </c>
      <c r="B250" s="23" t="s">
        <v>408</v>
      </c>
      <c r="C250" s="23" t="s">
        <v>14</v>
      </c>
      <c r="D250" s="42" t="s">
        <v>59</v>
      </c>
      <c r="E250" s="43" t="s">
        <v>16</v>
      </c>
      <c r="F250" s="24">
        <v>15</v>
      </c>
      <c r="G250" s="25"/>
      <c r="H250" s="25">
        <v>26.666700000000002</v>
      </c>
      <c r="I250" s="24">
        <f>Table2[[#This Row],[Min (H)]]*2080</f>
        <v>31200</v>
      </c>
      <c r="J250" s="24"/>
      <c r="K250" s="24">
        <f>Table2[[#This Row],[Max (H)]]*2080</f>
        <v>55466.736000000004</v>
      </c>
    </row>
    <row r="251" spans="1:11" x14ac:dyDescent="0.25">
      <c r="A251" s="44" t="s">
        <v>409</v>
      </c>
      <c r="B251" s="23" t="s">
        <v>410</v>
      </c>
      <c r="C251" s="23" t="s">
        <v>14</v>
      </c>
      <c r="D251" s="42" t="s">
        <v>59</v>
      </c>
      <c r="E251" s="43" t="s">
        <v>16</v>
      </c>
      <c r="F251" s="25">
        <v>15</v>
      </c>
      <c r="G251" s="25"/>
      <c r="H251" s="25">
        <v>26.666700000000002</v>
      </c>
      <c r="I251" s="24">
        <f>Table2[[#This Row],[Min (H)]]*2080</f>
        <v>31200</v>
      </c>
      <c r="J251" s="24"/>
      <c r="K251" s="24">
        <f>Table2[[#This Row],[Max (H)]]*2080</f>
        <v>55466.736000000004</v>
      </c>
    </row>
    <row r="252" spans="1:11" x14ac:dyDescent="0.25">
      <c r="A252" s="23" t="s">
        <v>413</v>
      </c>
      <c r="B252" s="23" t="s">
        <v>1042</v>
      </c>
      <c r="C252" s="23" t="s">
        <v>34</v>
      </c>
      <c r="D252" s="42" t="s">
        <v>105</v>
      </c>
      <c r="E252" s="43" t="s">
        <v>16</v>
      </c>
      <c r="F252" s="24">
        <v>21.59</v>
      </c>
      <c r="G252" s="25">
        <f>MEDIAN(H252,Table2[[#This Row],[Min (H)]])</f>
        <v>28.236196000000007</v>
      </c>
      <c r="H252" s="25">
        <v>34.88239200000001</v>
      </c>
      <c r="I252" s="24">
        <f>Table2[[#This Row],[Min (H)]]*2080</f>
        <v>44907.199999999997</v>
      </c>
      <c r="J252" s="24">
        <f>Table2[[#This Row],[Mid (H)]]*2080</f>
        <v>58731.287680000016</v>
      </c>
      <c r="K252" s="24">
        <f>Table2[[#This Row],[Max (H)]]*2080</f>
        <v>72555.37536000002</v>
      </c>
    </row>
    <row r="253" spans="1:11" x14ac:dyDescent="0.25">
      <c r="A253" s="23" t="s">
        <v>414</v>
      </c>
      <c r="B253" s="23" t="s">
        <v>1075</v>
      </c>
      <c r="C253" s="23" t="s">
        <v>34</v>
      </c>
      <c r="D253" s="42" t="s">
        <v>37</v>
      </c>
      <c r="E253" s="43" t="s">
        <v>36</v>
      </c>
      <c r="F253" s="24">
        <v>29.04</v>
      </c>
      <c r="G253" s="25">
        <f>MEDIAN(H253,Table2[[#This Row],[Min (H)]])</f>
        <v>37.987107999999999</v>
      </c>
      <c r="H253" s="25">
        <v>46.934215999999999</v>
      </c>
      <c r="I253" s="24">
        <f>Table2[[#This Row],[Min (H)]]*2080</f>
        <v>60403.199999999997</v>
      </c>
      <c r="J253" s="24">
        <f>Table2[[#This Row],[Mid (H)]]*2080</f>
        <v>79013.184639999992</v>
      </c>
      <c r="K253" s="24">
        <f>Table2[[#This Row],[Max (H)]]*2080</f>
        <v>97623.169280000002</v>
      </c>
    </row>
    <row r="254" spans="1:11" x14ac:dyDescent="0.25">
      <c r="A254" s="23" t="s">
        <v>415</v>
      </c>
      <c r="B254" s="23" t="s">
        <v>416</v>
      </c>
      <c r="C254" s="23" t="s">
        <v>14</v>
      </c>
      <c r="D254" s="42" t="s">
        <v>100</v>
      </c>
      <c r="E254" s="43" t="s">
        <v>16</v>
      </c>
      <c r="F254" s="24">
        <v>25</v>
      </c>
      <c r="G254" s="25">
        <f>MEDIAN(H254,Table2[[#This Row],[Min (H)]])</f>
        <v>32.704840500000003</v>
      </c>
      <c r="H254" s="25">
        <v>40.409680999999999</v>
      </c>
      <c r="I254" s="24">
        <f>Table2[[#This Row],[Min (H)]]*2080</f>
        <v>52000</v>
      </c>
      <c r="J254" s="24">
        <f>Table2[[#This Row],[Mid (H)]]*2080</f>
        <v>68026.068240000008</v>
      </c>
      <c r="K254" s="24">
        <f>Table2[[#This Row],[Max (H)]]*2080</f>
        <v>84052.136480000001</v>
      </c>
    </row>
    <row r="255" spans="1:11" x14ac:dyDescent="0.25">
      <c r="A255" s="23" t="s">
        <v>417</v>
      </c>
      <c r="B255" s="23" t="s">
        <v>418</v>
      </c>
      <c r="C255" s="23" t="s">
        <v>14</v>
      </c>
      <c r="D255" s="42" t="s">
        <v>204</v>
      </c>
      <c r="E255" s="43" t="s">
        <v>16</v>
      </c>
      <c r="F255" s="25">
        <v>29.04</v>
      </c>
      <c r="G255" s="25">
        <f>MEDIAN(H255,Table2[[#This Row],[Min (H)]])</f>
        <v>37.987107999999999</v>
      </c>
      <c r="H255" s="25">
        <v>46.934215999999999</v>
      </c>
      <c r="I255" s="24">
        <f>Table2[[#This Row],[Min (H)]]*2080</f>
        <v>60403.199999999997</v>
      </c>
      <c r="J255" s="24">
        <f>Table2[[#This Row],[Mid (H)]]*2080</f>
        <v>79013.184639999992</v>
      </c>
      <c r="K255" s="24">
        <f>Table2[[#This Row],[Max (H)]]*2080</f>
        <v>97623.169280000002</v>
      </c>
    </row>
    <row r="256" spans="1:11" x14ac:dyDescent="0.25">
      <c r="A256" s="44" t="s">
        <v>419</v>
      </c>
      <c r="B256" s="23" t="s">
        <v>420</v>
      </c>
      <c r="C256" s="23" t="s">
        <v>14</v>
      </c>
      <c r="D256" s="42" t="s">
        <v>27</v>
      </c>
      <c r="E256" s="43" t="s">
        <v>16</v>
      </c>
      <c r="F256" s="25">
        <v>16.43</v>
      </c>
      <c r="G256" s="25">
        <f>MEDIAN(H256,Table2[[#This Row],[Min (H)]])</f>
        <v>21.412596000000001</v>
      </c>
      <c r="H256" s="25">
        <v>26.395192000000002</v>
      </c>
      <c r="I256" s="24">
        <f>Table2[[#This Row],[Min (H)]]*2080</f>
        <v>34174.400000000001</v>
      </c>
      <c r="J256" s="24">
        <f>Table2[[#This Row],[Mid (H)]]*2080</f>
        <v>44538.199679999998</v>
      </c>
      <c r="K256" s="24">
        <f>Table2[[#This Row],[Max (H)]]*2080</f>
        <v>54901.999360000002</v>
      </c>
    </row>
    <row r="257" spans="1:11" x14ac:dyDescent="0.25">
      <c r="A257" s="44" t="s">
        <v>421</v>
      </c>
      <c r="B257" s="23" t="s">
        <v>422</v>
      </c>
      <c r="C257" s="23" t="s">
        <v>34</v>
      </c>
      <c r="D257" s="42" t="s">
        <v>37</v>
      </c>
      <c r="E257" s="43" t="s">
        <v>36</v>
      </c>
      <c r="F257" s="24">
        <v>29.04</v>
      </c>
      <c r="G257" s="25">
        <f>MEDIAN(H257,Table2[[#This Row],[Min (H)]])</f>
        <v>37.987107999999999</v>
      </c>
      <c r="H257" s="25">
        <v>46.934215999999999</v>
      </c>
      <c r="I257" s="24">
        <f>Table2[[#This Row],[Min (H)]]*2080</f>
        <v>60403.199999999997</v>
      </c>
      <c r="J257" s="24">
        <f>Table2[[#This Row],[Mid (H)]]*2080</f>
        <v>79013.184639999992</v>
      </c>
      <c r="K257" s="24">
        <f>Table2[[#This Row],[Max (H)]]*2080</f>
        <v>97623.169280000002</v>
      </c>
    </row>
    <row r="258" spans="1:11" ht="17.25" customHeight="1" x14ac:dyDescent="0.25">
      <c r="A258" s="23" t="s">
        <v>423</v>
      </c>
      <c r="B258" s="23" t="s">
        <v>1043</v>
      </c>
      <c r="C258" s="23" t="s">
        <v>14</v>
      </c>
      <c r="D258" s="42" t="s">
        <v>27</v>
      </c>
      <c r="E258" s="43" t="s">
        <v>16</v>
      </c>
      <c r="F258" s="25">
        <v>16.43</v>
      </c>
      <c r="G258" s="25">
        <v>21.41</v>
      </c>
      <c r="H258" s="25">
        <v>26.395192000000002</v>
      </c>
      <c r="I258" s="24">
        <f>Table2[[#This Row],[Min (H)]]*2080</f>
        <v>34174.400000000001</v>
      </c>
      <c r="J258" s="24">
        <f>Table2[[#This Row],[Mid (H)]]*2080</f>
        <v>44532.800000000003</v>
      </c>
      <c r="K258" s="24">
        <f>Table2[[#This Row],[Max (H)]]*2080</f>
        <v>54901.999360000002</v>
      </c>
    </row>
    <row r="259" spans="1:11" x14ac:dyDescent="0.25">
      <c r="A259" s="44" t="s">
        <v>424</v>
      </c>
      <c r="B259" s="23" t="s">
        <v>1044</v>
      </c>
      <c r="C259" s="23" t="s">
        <v>14</v>
      </c>
      <c r="D259" s="42" t="s">
        <v>17</v>
      </c>
      <c r="E259" s="43" t="s">
        <v>16</v>
      </c>
      <c r="F259" s="25">
        <v>17.89</v>
      </c>
      <c r="G259" s="25">
        <f>MEDIAN(H259,Table2[[#This Row],[Min (H)]])</f>
        <v>22.901139499999999</v>
      </c>
      <c r="H259" s="25">
        <v>27.912279000000002</v>
      </c>
      <c r="I259" s="24">
        <f>Table2[[#This Row],[Min (H)]]*2080</f>
        <v>37211.200000000004</v>
      </c>
      <c r="J259" s="24">
        <f>Table2[[#This Row],[Mid (H)]]*2080</f>
        <v>47634.370159999999</v>
      </c>
      <c r="K259" s="24">
        <f>Table2[[#This Row],[Max (H)]]*2080</f>
        <v>58057.54032</v>
      </c>
    </row>
    <row r="260" spans="1:11" x14ac:dyDescent="0.25">
      <c r="A260" s="44" t="s">
        <v>425</v>
      </c>
      <c r="B260" s="23" t="s">
        <v>426</v>
      </c>
      <c r="C260" s="23" t="s">
        <v>14</v>
      </c>
      <c r="D260" s="42" t="s">
        <v>273</v>
      </c>
      <c r="E260" s="43" t="s">
        <v>16</v>
      </c>
      <c r="F260" s="24">
        <v>15</v>
      </c>
      <c r="G260" s="25"/>
      <c r="H260" s="25">
        <v>31.991799999999998</v>
      </c>
      <c r="I260" s="24">
        <f>Table2[[#This Row],[Min (H)]]*2080</f>
        <v>31200</v>
      </c>
      <c r="J260" s="24"/>
      <c r="K260" s="24">
        <f>Table2[[#This Row],[Max (H)]]*2080</f>
        <v>66542.943999999989</v>
      </c>
    </row>
    <row r="261" spans="1:11" x14ac:dyDescent="0.25">
      <c r="A261" s="23" t="s">
        <v>427</v>
      </c>
      <c r="B261" s="23" t="s">
        <v>428</v>
      </c>
      <c r="C261" s="23" t="s">
        <v>14</v>
      </c>
      <c r="D261" s="42" t="s">
        <v>273</v>
      </c>
      <c r="E261" s="43" t="s">
        <v>16</v>
      </c>
      <c r="F261" s="25">
        <v>15</v>
      </c>
      <c r="G261" s="25"/>
      <c r="H261" s="25">
        <v>31.991799999999998</v>
      </c>
      <c r="I261" s="24">
        <f>Table2[[#This Row],[Min (H)]]*2080</f>
        <v>31200</v>
      </c>
      <c r="J261" s="24"/>
      <c r="K261" s="24">
        <f>Table2[[#This Row],[Max (H)]]*2080</f>
        <v>66542.943999999989</v>
      </c>
    </row>
    <row r="262" spans="1:11" x14ac:dyDescent="0.25">
      <c r="A262" s="44" t="s">
        <v>429</v>
      </c>
      <c r="B262" s="23" t="s">
        <v>430</v>
      </c>
      <c r="C262" s="23" t="s">
        <v>14</v>
      </c>
      <c r="D262" s="42" t="s">
        <v>273</v>
      </c>
      <c r="E262" s="43" t="s">
        <v>16</v>
      </c>
      <c r="F262" s="24">
        <v>15</v>
      </c>
      <c r="G262" s="25"/>
      <c r="H262" s="25">
        <v>31.991799999999998</v>
      </c>
      <c r="I262" s="24">
        <f>Table2[[#This Row],[Min (H)]]*2080</f>
        <v>31200</v>
      </c>
      <c r="J262" s="24"/>
      <c r="K262" s="24">
        <f>Table2[[#This Row],[Max (H)]]*2080</f>
        <v>66542.943999999989</v>
      </c>
    </row>
    <row r="263" spans="1:11" x14ac:dyDescent="0.25">
      <c r="A263" s="23" t="s">
        <v>431</v>
      </c>
      <c r="B263" s="23" t="s">
        <v>432</v>
      </c>
      <c r="C263" s="23" t="s">
        <v>66</v>
      </c>
      <c r="D263" s="42" t="s">
        <v>31</v>
      </c>
      <c r="E263" s="43" t="s">
        <v>16</v>
      </c>
      <c r="F263" s="25">
        <v>19.13</v>
      </c>
      <c r="G263" s="25">
        <f>MEDIAN(H263,Table2[[#This Row],[Min (H)]])</f>
        <v>24.491863000000002</v>
      </c>
      <c r="H263" s="25">
        <v>29.853726000000002</v>
      </c>
      <c r="I263" s="24">
        <f>Table2[[#This Row],[Min (H)]]*2080</f>
        <v>39790.400000000001</v>
      </c>
      <c r="J263" s="24">
        <f>Table2[[#This Row],[Mid (H)]]*2080</f>
        <v>50943.075040000003</v>
      </c>
      <c r="K263" s="24">
        <f>Table2[[#This Row],[Max (H)]]*2080</f>
        <v>62095.750080000005</v>
      </c>
    </row>
    <row r="264" spans="1:11" x14ac:dyDescent="0.25">
      <c r="A264" s="23" t="s">
        <v>433</v>
      </c>
      <c r="B264" s="23" t="s">
        <v>434</v>
      </c>
      <c r="C264" s="23" t="s">
        <v>14</v>
      </c>
      <c r="D264" s="42" t="s">
        <v>168</v>
      </c>
      <c r="E264" s="43" t="s">
        <v>16</v>
      </c>
      <c r="F264" s="25">
        <v>15.06</v>
      </c>
      <c r="G264" s="25">
        <f>MEDIAN(H264,Table2[[#This Row],[Min (H)]])</f>
        <v>19.284772</v>
      </c>
      <c r="H264" s="25">
        <v>23.509544000000002</v>
      </c>
      <c r="I264" s="24">
        <f>Table2[[#This Row],[Min (H)]]*2080</f>
        <v>31324.799999999999</v>
      </c>
      <c r="J264" s="24">
        <f>Table2[[#This Row],[Mid (H)]]*2080</f>
        <v>40112.32576</v>
      </c>
      <c r="K264" s="24">
        <f>Table2[[#This Row],[Max (H)]]*2080</f>
        <v>48899.851520000004</v>
      </c>
    </row>
    <row r="265" spans="1:11" x14ac:dyDescent="0.25">
      <c r="A265" s="23" t="s">
        <v>435</v>
      </c>
      <c r="B265" s="23" t="s">
        <v>436</v>
      </c>
      <c r="C265" s="23" t="s">
        <v>34</v>
      </c>
      <c r="D265" s="42" t="s">
        <v>39</v>
      </c>
      <c r="E265" s="43" t="s">
        <v>36</v>
      </c>
      <c r="F265" s="25">
        <v>25</v>
      </c>
      <c r="G265" s="25">
        <f>MEDIAN(H265,Table2[[#This Row],[Min (H)]])</f>
        <v>32.704840500000003</v>
      </c>
      <c r="H265" s="25">
        <v>40.409680999999999</v>
      </c>
      <c r="I265" s="24">
        <f>Table2[[#This Row],[Min (H)]]*2080</f>
        <v>52000</v>
      </c>
      <c r="J265" s="24">
        <f>Table2[[#This Row],[Mid (H)]]*2080</f>
        <v>68026.068240000008</v>
      </c>
      <c r="K265" s="24">
        <f>Table2[[#This Row],[Max (H)]]*2080</f>
        <v>84052.136480000001</v>
      </c>
    </row>
    <row r="266" spans="1:11" x14ac:dyDescent="0.25">
      <c r="A266" s="23" t="s">
        <v>437</v>
      </c>
      <c r="B266" s="23" t="s">
        <v>438</v>
      </c>
      <c r="C266" s="23" t="s">
        <v>34</v>
      </c>
      <c r="D266" s="42" t="s">
        <v>39</v>
      </c>
      <c r="E266" s="43" t="s">
        <v>36</v>
      </c>
      <c r="F266" s="25">
        <v>25</v>
      </c>
      <c r="G266" s="25">
        <f>MEDIAN(H266,Table2[[#This Row],[Min (H)]])</f>
        <v>32.704840500000003</v>
      </c>
      <c r="H266" s="25">
        <v>40.409680999999999</v>
      </c>
      <c r="I266" s="24">
        <f>Table2[[#This Row],[Min (H)]]*2080</f>
        <v>52000</v>
      </c>
      <c r="J266" s="24">
        <f>Table2[[#This Row],[Mid (H)]]*2080</f>
        <v>68026.068240000008</v>
      </c>
      <c r="K266" s="24">
        <f>Table2[[#This Row],[Max (H)]]*2080</f>
        <v>84052.136480000001</v>
      </c>
    </row>
    <row r="267" spans="1:11" x14ac:dyDescent="0.25">
      <c r="A267" s="23" t="s">
        <v>439</v>
      </c>
      <c r="B267" s="23" t="s">
        <v>440</v>
      </c>
      <c r="C267" s="23" t="s">
        <v>34</v>
      </c>
      <c r="D267" s="42" t="s">
        <v>37</v>
      </c>
      <c r="E267" s="43" t="s">
        <v>36</v>
      </c>
      <c r="F267" s="24">
        <v>29.04</v>
      </c>
      <c r="G267" s="25">
        <f>MEDIAN(H267,Table2[[#This Row],[Min (H)]])</f>
        <v>37.987107999999999</v>
      </c>
      <c r="H267" s="25">
        <v>46.934215999999999</v>
      </c>
      <c r="I267" s="24">
        <f>Table2[[#This Row],[Min (H)]]*2080</f>
        <v>60403.199999999997</v>
      </c>
      <c r="J267" s="24">
        <f>Table2[[#This Row],[Mid (H)]]*2080</f>
        <v>79013.184639999992</v>
      </c>
      <c r="K267" s="24">
        <f>Table2[[#This Row],[Max (H)]]*2080</f>
        <v>97623.169280000002</v>
      </c>
    </row>
    <row r="268" spans="1:11" x14ac:dyDescent="0.25">
      <c r="A268" s="44" t="s">
        <v>872</v>
      </c>
      <c r="B268" s="23" t="s">
        <v>873</v>
      </c>
      <c r="C268" s="23" t="s">
        <v>34</v>
      </c>
      <c r="D268" s="42" t="s">
        <v>104</v>
      </c>
      <c r="E268" s="43" t="s">
        <v>36</v>
      </c>
      <c r="F268" s="24">
        <v>42.4</v>
      </c>
      <c r="G268" s="25">
        <f>MEDIAN(H268,Table2[[#This Row],[Min (H)]])</f>
        <v>56.649973500000002</v>
      </c>
      <c r="H268" s="25">
        <v>70.899947000000012</v>
      </c>
      <c r="I268" s="24">
        <f>Table2[[#This Row],[Min (H)]]*2080</f>
        <v>88192</v>
      </c>
      <c r="J268" s="24">
        <f>Table2[[#This Row],[Mid (H)]]*2080</f>
        <v>117831.94488000001</v>
      </c>
      <c r="K268" s="24">
        <f>Table2[[#This Row],[Max (H)]]*2080</f>
        <v>147471.88976000002</v>
      </c>
    </row>
    <row r="269" spans="1:11" x14ac:dyDescent="0.25">
      <c r="A269" s="23" t="s">
        <v>441</v>
      </c>
      <c r="B269" s="23" t="s">
        <v>442</v>
      </c>
      <c r="C269" s="23" t="s">
        <v>34</v>
      </c>
      <c r="D269" s="42" t="s">
        <v>81</v>
      </c>
      <c r="E269" s="43" t="s">
        <v>36</v>
      </c>
      <c r="F269" s="25">
        <v>42.63</v>
      </c>
      <c r="G269" s="25">
        <f>MEDIAN(H269,Table2[[#This Row],[Min (H)]])</f>
        <v>56.085997500000005</v>
      </c>
      <c r="H269" s="25">
        <v>69.541995</v>
      </c>
      <c r="I269" s="24">
        <f>Table2[[#This Row],[Min (H)]]*2080</f>
        <v>88670.400000000009</v>
      </c>
      <c r="J269" s="24">
        <f>Table2[[#This Row],[Mid (H)]]*2080</f>
        <v>116658.87480000001</v>
      </c>
      <c r="K269" s="24">
        <f>Table2[[#This Row],[Max (H)]]*2080</f>
        <v>144647.34959999999</v>
      </c>
    </row>
    <row r="270" spans="1:11" x14ac:dyDescent="0.25">
      <c r="A270" s="44" t="s">
        <v>443</v>
      </c>
      <c r="B270" s="23" t="s">
        <v>444</v>
      </c>
      <c r="C270" s="23" t="s">
        <v>34</v>
      </c>
      <c r="D270" s="42" t="s">
        <v>39</v>
      </c>
      <c r="E270" s="43" t="s">
        <v>36</v>
      </c>
      <c r="F270" s="25">
        <v>25</v>
      </c>
      <c r="G270" s="25">
        <f>MEDIAN(H270,Table2[[#This Row],[Min (H)]])</f>
        <v>32.704840500000003</v>
      </c>
      <c r="H270" s="25">
        <v>40.409680999999999</v>
      </c>
      <c r="I270" s="24">
        <f>Table2[[#This Row],[Min (H)]]*2080</f>
        <v>52000</v>
      </c>
      <c r="J270" s="24">
        <f>Table2[[#This Row],[Mid (H)]]*2080</f>
        <v>68026.068240000008</v>
      </c>
      <c r="K270" s="24">
        <f>Table2[[#This Row],[Max (H)]]*2080</f>
        <v>84052.136480000001</v>
      </c>
    </row>
    <row r="271" spans="1:11" x14ac:dyDescent="0.25">
      <c r="A271" s="23" t="s">
        <v>445</v>
      </c>
      <c r="B271" s="23" t="s">
        <v>1026</v>
      </c>
      <c r="C271" s="23" t="s">
        <v>34</v>
      </c>
      <c r="D271" s="42" t="s">
        <v>37</v>
      </c>
      <c r="E271" s="43" t="s">
        <v>36</v>
      </c>
      <c r="F271" s="25">
        <v>29.04</v>
      </c>
      <c r="G271" s="25">
        <f>MEDIAN(H271,Table2[[#This Row],[Min (H)]])</f>
        <v>37.987107999999999</v>
      </c>
      <c r="H271" s="25">
        <v>46.934215999999999</v>
      </c>
      <c r="I271" s="24">
        <f>Table2[[#This Row],[Min (H)]]*2080</f>
        <v>60403.199999999997</v>
      </c>
      <c r="J271" s="24">
        <f>Table2[[#This Row],[Mid (H)]]*2080</f>
        <v>79013.184639999992</v>
      </c>
      <c r="K271" s="24">
        <f>Table2[[#This Row],[Max (H)]]*2080</f>
        <v>97623.169280000002</v>
      </c>
    </row>
    <row r="272" spans="1:11" x14ac:dyDescent="0.25">
      <c r="A272" s="44" t="s">
        <v>834</v>
      </c>
      <c r="B272" s="23" t="s">
        <v>1027</v>
      </c>
      <c r="C272" s="23" t="s">
        <v>34</v>
      </c>
      <c r="D272" s="42" t="s">
        <v>35</v>
      </c>
      <c r="E272" s="43" t="s">
        <v>36</v>
      </c>
      <c r="F272" s="25">
        <v>36.729999999999997</v>
      </c>
      <c r="G272" s="25">
        <f>MEDIAN(H272,Table2[[#This Row],[Min (H)]])</f>
        <v>49.072750499999998</v>
      </c>
      <c r="H272" s="25">
        <v>61.415500999999999</v>
      </c>
      <c r="I272" s="24">
        <f>Table2[[#This Row],[Min (H)]]*2080</f>
        <v>76398.399999999994</v>
      </c>
      <c r="J272" s="24">
        <f>Table2[[#This Row],[Mid (H)]]*2080</f>
        <v>102071.32104</v>
      </c>
      <c r="K272" s="24">
        <f>Table2[[#This Row],[Max (H)]]*2080</f>
        <v>127744.24208</v>
      </c>
    </row>
    <row r="273" spans="1:11" x14ac:dyDescent="0.25">
      <c r="A273" s="23" t="s">
        <v>807</v>
      </c>
      <c r="B273" s="23" t="s">
        <v>1028</v>
      </c>
      <c r="C273" s="23" t="s">
        <v>34</v>
      </c>
      <c r="D273" s="42" t="s">
        <v>38</v>
      </c>
      <c r="E273" s="43" t="s">
        <v>36</v>
      </c>
      <c r="F273" s="25">
        <v>32.31</v>
      </c>
      <c r="G273" s="25">
        <f>MEDIAN(H273,Table2[[#This Row],[Min (H)]])</f>
        <v>43.160209500000001</v>
      </c>
      <c r="H273" s="25">
        <v>54.010418999999999</v>
      </c>
      <c r="I273" s="24">
        <f>Table2[[#This Row],[Min (H)]]*2080</f>
        <v>67204.800000000003</v>
      </c>
      <c r="J273" s="24">
        <f>Table2[[#This Row],[Mid (H)]]*2080</f>
        <v>89773.235759999996</v>
      </c>
      <c r="K273" s="24">
        <f>Table2[[#This Row],[Max (H)]]*2080</f>
        <v>112341.67152</v>
      </c>
    </row>
    <row r="274" spans="1:11" x14ac:dyDescent="0.25">
      <c r="A274" s="23" t="s">
        <v>808</v>
      </c>
      <c r="B274" s="23" t="s">
        <v>1045</v>
      </c>
      <c r="C274" s="23" t="s">
        <v>34</v>
      </c>
      <c r="D274" s="42" t="s">
        <v>68</v>
      </c>
      <c r="E274" s="43" t="s">
        <v>36</v>
      </c>
      <c r="F274" s="25">
        <v>29.36</v>
      </c>
      <c r="G274" s="25">
        <f>MEDIAN(H274,Table2[[#This Row],[Min (H)]])</f>
        <v>38.401724000000002</v>
      </c>
      <c r="H274" s="25">
        <v>47.443447999999997</v>
      </c>
      <c r="I274" s="24">
        <f>Table2[[#This Row],[Min (H)]]*2080</f>
        <v>61068.799999999996</v>
      </c>
      <c r="J274" s="24">
        <f>Table2[[#This Row],[Mid (H)]]*2080</f>
        <v>79875.585919999998</v>
      </c>
      <c r="K274" s="24">
        <f>Table2[[#This Row],[Max (H)]]*2080</f>
        <v>98682.371839999993</v>
      </c>
    </row>
    <row r="275" spans="1:11" x14ac:dyDescent="0.25">
      <c r="A275" s="23" t="s">
        <v>446</v>
      </c>
      <c r="B275" s="23" t="s">
        <v>447</v>
      </c>
      <c r="C275" s="23" t="s">
        <v>34</v>
      </c>
      <c r="D275" s="42" t="s">
        <v>82</v>
      </c>
      <c r="E275" s="43" t="s">
        <v>36</v>
      </c>
      <c r="F275" s="25">
        <v>49.83</v>
      </c>
      <c r="G275" s="25">
        <f>MEDIAN(H275,Table2[[#This Row],[Min (H)]])</f>
        <v>65.552774499999998</v>
      </c>
      <c r="H275" s="25">
        <v>81.275548999999998</v>
      </c>
      <c r="I275" s="24">
        <f>Table2[[#This Row],[Min (H)]]*2080</f>
        <v>103646.39999999999</v>
      </c>
      <c r="J275" s="24">
        <f>Table2[[#This Row],[Mid (H)]]*2080</f>
        <v>136349.77095999999</v>
      </c>
      <c r="K275" s="24">
        <f>Table2[[#This Row],[Max (H)]]*2080</f>
        <v>169053.14191999999</v>
      </c>
    </row>
    <row r="276" spans="1:11" x14ac:dyDescent="0.25">
      <c r="A276" s="44" t="s">
        <v>448</v>
      </c>
      <c r="B276" s="23" t="s">
        <v>449</v>
      </c>
      <c r="C276" s="23" t="s">
        <v>66</v>
      </c>
      <c r="D276" s="42" t="s">
        <v>67</v>
      </c>
      <c r="E276" s="43" t="s">
        <v>16</v>
      </c>
      <c r="F276" s="24">
        <v>19.899999999999999</v>
      </c>
      <c r="G276" s="25"/>
      <c r="H276" s="25">
        <v>47.792000000000002</v>
      </c>
      <c r="I276" s="24">
        <f>Table2[[#This Row],[Min (H)]]*2080</f>
        <v>41392</v>
      </c>
      <c r="J276" s="24"/>
      <c r="K276" s="24">
        <f>Table2[[#This Row],[Max (H)]]*2080</f>
        <v>99407.360000000001</v>
      </c>
    </row>
    <row r="277" spans="1:11" x14ac:dyDescent="0.25">
      <c r="A277" s="23" t="s">
        <v>450</v>
      </c>
      <c r="B277" s="23" t="s">
        <v>451</v>
      </c>
      <c r="C277" s="23" t="s">
        <v>14</v>
      </c>
      <c r="D277" s="42" t="s">
        <v>168</v>
      </c>
      <c r="E277" s="43" t="s">
        <v>16</v>
      </c>
      <c r="F277" s="25">
        <v>15.06</v>
      </c>
      <c r="G277" s="25">
        <f>MEDIAN(H277,Table2[[#This Row],[Min (H)]])</f>
        <v>19.284772</v>
      </c>
      <c r="H277" s="25">
        <v>23.509544000000002</v>
      </c>
      <c r="I277" s="24">
        <f>Table2[[#This Row],[Min (H)]]*2080</f>
        <v>31324.799999999999</v>
      </c>
      <c r="J277" s="24">
        <f>Table2[[#This Row],[Mid (H)]]*2080</f>
        <v>40112.32576</v>
      </c>
      <c r="K277" s="24">
        <f>Table2[[#This Row],[Max (H)]]*2080</f>
        <v>48899.851520000004</v>
      </c>
    </row>
    <row r="278" spans="1:11" x14ac:dyDescent="0.25">
      <c r="A278" s="23" t="s">
        <v>452</v>
      </c>
      <c r="B278" s="23" t="s">
        <v>453</v>
      </c>
      <c r="C278" s="23" t="s">
        <v>14</v>
      </c>
      <c r="D278" s="42" t="s">
        <v>204</v>
      </c>
      <c r="E278" s="43" t="s">
        <v>16</v>
      </c>
      <c r="F278" s="25">
        <v>29.04</v>
      </c>
      <c r="G278" s="25">
        <f>MEDIAN(H278,Table2[[#This Row],[Min (H)]])</f>
        <v>37.987107999999999</v>
      </c>
      <c r="H278" s="25">
        <v>46.934215999999999</v>
      </c>
      <c r="I278" s="24">
        <f>Table2[[#This Row],[Min (H)]]*2080</f>
        <v>60403.199999999997</v>
      </c>
      <c r="J278" s="24">
        <f>Table2[[#This Row],[Mid (H)]]*2080</f>
        <v>79013.184639999992</v>
      </c>
      <c r="K278" s="24">
        <f>Table2[[#This Row],[Max (H)]]*2080</f>
        <v>97623.169280000002</v>
      </c>
    </row>
    <row r="279" spans="1:11" x14ac:dyDescent="0.25">
      <c r="A279" s="23" t="s">
        <v>845</v>
      </c>
      <c r="B279" s="23" t="s">
        <v>846</v>
      </c>
      <c r="C279" s="23" t="s">
        <v>23</v>
      </c>
      <c r="D279" s="42" t="s">
        <v>412</v>
      </c>
      <c r="E279" s="43" t="s">
        <v>16</v>
      </c>
      <c r="F279" s="24">
        <v>16.47</v>
      </c>
      <c r="G279" s="25"/>
      <c r="H279" s="25">
        <v>23.05</v>
      </c>
      <c r="I279" s="24">
        <v>34248.328268090001</v>
      </c>
      <c r="J279" s="24"/>
      <c r="K279" s="24">
        <v>47947.735817599998</v>
      </c>
    </row>
    <row r="280" spans="1:11" x14ac:dyDescent="0.25">
      <c r="A280" s="23" t="s">
        <v>212</v>
      </c>
      <c r="B280" s="23" t="s">
        <v>961</v>
      </c>
      <c r="C280" s="23" t="s">
        <v>14</v>
      </c>
      <c r="D280" s="42" t="s">
        <v>27</v>
      </c>
      <c r="E280" s="43" t="s">
        <v>16</v>
      </c>
      <c r="F280" s="24">
        <v>16.43</v>
      </c>
      <c r="G280" s="25">
        <f>MEDIAN(H280,Table2[[#This Row],[Min (H)]])</f>
        <v>21.412596000000001</v>
      </c>
      <c r="H280" s="25">
        <v>26.395192000000002</v>
      </c>
      <c r="I280" s="24">
        <f>Table2[[#This Row],[Min (H)]]*2080</f>
        <v>34174.400000000001</v>
      </c>
      <c r="J280" s="24">
        <f>Table2[[#This Row],[Mid (H)]]*2080</f>
        <v>44538.199679999998</v>
      </c>
      <c r="K280" s="24">
        <f>Table2[[#This Row],[Max (H)]]*2080</f>
        <v>54901.999360000002</v>
      </c>
    </row>
    <row r="281" spans="1:11" x14ac:dyDescent="0.25">
      <c r="A281" s="23" t="s">
        <v>454</v>
      </c>
      <c r="B281" s="23" t="s">
        <v>455</v>
      </c>
      <c r="C281" s="23" t="s">
        <v>34</v>
      </c>
      <c r="D281" s="42" t="s">
        <v>38</v>
      </c>
      <c r="E281" s="43" t="s">
        <v>36</v>
      </c>
      <c r="F281" s="25">
        <v>32.31</v>
      </c>
      <c r="G281" s="25">
        <f>MEDIAN(H281,Table2[[#This Row],[Min (H)]])</f>
        <v>43.160209500000001</v>
      </c>
      <c r="H281" s="25">
        <v>54.010418999999999</v>
      </c>
      <c r="I281" s="24">
        <f>Table2[[#This Row],[Min (H)]]*2080</f>
        <v>67204.800000000003</v>
      </c>
      <c r="J281" s="24">
        <f>Table2[[#This Row],[Mid (H)]]*2080</f>
        <v>89773.235759999996</v>
      </c>
      <c r="K281" s="24">
        <f>Table2[[#This Row],[Max (H)]]*2080</f>
        <v>112341.67152</v>
      </c>
    </row>
    <row r="282" spans="1:11" x14ac:dyDescent="0.25">
      <c r="A282" s="23" t="s">
        <v>801</v>
      </c>
      <c r="B282" s="23" t="s">
        <v>802</v>
      </c>
      <c r="C282" s="23" t="s">
        <v>66</v>
      </c>
      <c r="D282" s="42" t="s">
        <v>204</v>
      </c>
      <c r="E282" s="43" t="s">
        <v>16</v>
      </c>
      <c r="F282" s="25">
        <v>29.04</v>
      </c>
      <c r="G282" s="25">
        <f>MEDIAN(H282,Table2[[#This Row],[Min (H)]])</f>
        <v>37.987107999999999</v>
      </c>
      <c r="H282" s="25">
        <v>46.934215999999999</v>
      </c>
      <c r="I282" s="24">
        <f>Table2[[#This Row],[Min (H)]]*2080</f>
        <v>60403.199999999997</v>
      </c>
      <c r="J282" s="24">
        <f>Table2[[#This Row],[Mid (H)]]*2080</f>
        <v>79013.184639999992</v>
      </c>
      <c r="K282" s="24">
        <f>Table2[[#This Row],[Max (H)]]*2080</f>
        <v>97623.169280000002</v>
      </c>
    </row>
    <row r="283" spans="1:11" x14ac:dyDescent="0.25">
      <c r="A283" s="23" t="s">
        <v>456</v>
      </c>
      <c r="B283" s="23" t="s">
        <v>457</v>
      </c>
      <c r="C283" s="23" t="s">
        <v>14</v>
      </c>
      <c r="D283" s="45" t="s">
        <v>27</v>
      </c>
      <c r="E283" s="43" t="s">
        <v>16</v>
      </c>
      <c r="F283" s="24">
        <v>16.43</v>
      </c>
      <c r="G283" s="25">
        <f>MEDIAN(H283,Table2[[#This Row],[Min (H)]])</f>
        <v>21.412596000000001</v>
      </c>
      <c r="H283" s="25">
        <v>26.395192000000002</v>
      </c>
      <c r="I283" s="24">
        <f>Table2[[#This Row],[Min (H)]]*2080</f>
        <v>34174.400000000001</v>
      </c>
      <c r="J283" s="24">
        <f>Table2[[#This Row],[Mid (H)]]*2080</f>
        <v>44538.199679999998</v>
      </c>
      <c r="K283" s="24">
        <f>Table2[[#This Row],[Max (H)]]*2080</f>
        <v>54901.999360000002</v>
      </c>
    </row>
    <row r="284" spans="1:11" x14ac:dyDescent="0.25">
      <c r="A284" s="23" t="s">
        <v>458</v>
      </c>
      <c r="B284" s="23" t="s">
        <v>459</v>
      </c>
      <c r="C284" s="23" t="s">
        <v>14</v>
      </c>
      <c r="D284" s="42" t="s">
        <v>168</v>
      </c>
      <c r="E284" s="43" t="s">
        <v>16</v>
      </c>
      <c r="F284" s="25">
        <v>15.06</v>
      </c>
      <c r="G284" s="25">
        <f>MEDIAN(H284,Table2[[#This Row],[Min (H)]])</f>
        <v>19.284772</v>
      </c>
      <c r="H284" s="25">
        <v>23.509544000000002</v>
      </c>
      <c r="I284" s="24">
        <f>Table2[[#This Row],[Min (H)]]*2080</f>
        <v>31324.799999999999</v>
      </c>
      <c r="J284" s="24">
        <f>Table2[[#This Row],[Mid (H)]]*2080</f>
        <v>40112.32576</v>
      </c>
      <c r="K284" s="24">
        <f>Table2[[#This Row],[Max (H)]]*2080</f>
        <v>48899.851520000004</v>
      </c>
    </row>
    <row r="285" spans="1:11" x14ac:dyDescent="0.25">
      <c r="A285" s="23" t="s">
        <v>460</v>
      </c>
      <c r="B285" s="23" t="s">
        <v>461</v>
      </c>
      <c r="C285" s="23" t="s">
        <v>66</v>
      </c>
      <c r="D285" s="42" t="s">
        <v>17</v>
      </c>
      <c r="E285" s="43" t="s">
        <v>16</v>
      </c>
      <c r="F285" s="25">
        <v>17.89</v>
      </c>
      <c r="G285" s="25">
        <f>MEDIAN(H285,Table2[[#This Row],[Min (H)]])</f>
        <v>22.901139499999999</v>
      </c>
      <c r="H285" s="25">
        <v>27.912279000000002</v>
      </c>
      <c r="I285" s="24">
        <f>Table2[[#This Row],[Min (H)]]*2080</f>
        <v>37211.200000000004</v>
      </c>
      <c r="J285" s="24">
        <f>Table2[[#This Row],[Mid (H)]]*2080</f>
        <v>47634.370159999999</v>
      </c>
      <c r="K285" s="24">
        <f>Table2[[#This Row],[Max (H)]]*2080</f>
        <v>58057.54032</v>
      </c>
    </row>
    <row r="286" spans="1:11" x14ac:dyDescent="0.25">
      <c r="A286" s="23" t="s">
        <v>777</v>
      </c>
      <c r="B286" s="23" t="s">
        <v>778</v>
      </c>
      <c r="C286" s="23" t="s">
        <v>14</v>
      </c>
      <c r="D286" s="42" t="s">
        <v>168</v>
      </c>
      <c r="E286" s="43" t="s">
        <v>16</v>
      </c>
      <c r="F286" s="25">
        <v>15.06</v>
      </c>
      <c r="G286" s="25">
        <f>MEDIAN(H286,Table2[[#This Row],[Min (H)]])</f>
        <v>19.284772</v>
      </c>
      <c r="H286" s="25">
        <v>23.509544000000002</v>
      </c>
      <c r="I286" s="24">
        <f>Table2[[#This Row],[Min (H)]]*2080</f>
        <v>31324.799999999999</v>
      </c>
      <c r="J286" s="24">
        <f>Table2[[#This Row],[Mid (H)]]*2080</f>
        <v>40112.32576</v>
      </c>
      <c r="K286" s="24">
        <f>Table2[[#This Row],[Max (H)]]*2080</f>
        <v>48899.851520000004</v>
      </c>
    </row>
    <row r="287" spans="1:11" x14ac:dyDescent="0.25">
      <c r="A287" s="23" t="s">
        <v>466</v>
      </c>
      <c r="B287" s="23" t="s">
        <v>467</v>
      </c>
      <c r="C287" s="23" t="s">
        <v>23</v>
      </c>
      <c r="D287" s="42" t="s">
        <v>412</v>
      </c>
      <c r="E287" s="43" t="s">
        <v>16</v>
      </c>
      <c r="F287" s="24">
        <v>16.47</v>
      </c>
      <c r="G287" s="25"/>
      <c r="H287" s="25">
        <v>23.05</v>
      </c>
      <c r="I287" s="24">
        <v>34248.328268090001</v>
      </c>
      <c r="J287" s="24"/>
      <c r="K287" s="24">
        <v>47947.735817599998</v>
      </c>
    </row>
    <row r="288" spans="1:11" x14ac:dyDescent="0.25">
      <c r="A288" s="44" t="s">
        <v>756</v>
      </c>
      <c r="B288" s="23" t="s">
        <v>1076</v>
      </c>
      <c r="C288" s="23" t="s">
        <v>14</v>
      </c>
      <c r="D288" s="42" t="s">
        <v>100</v>
      </c>
      <c r="E288" s="43" t="s">
        <v>16</v>
      </c>
      <c r="F288" s="24">
        <v>25</v>
      </c>
      <c r="G288" s="25">
        <f>MEDIAN(H288,Table2[[#This Row],[Min (H)]])</f>
        <v>32.704840500000003</v>
      </c>
      <c r="H288" s="25">
        <v>40.409680999999999</v>
      </c>
      <c r="I288" s="24">
        <f>Table2[[#This Row],[Min (H)]]*2080</f>
        <v>52000</v>
      </c>
      <c r="J288" s="24">
        <f>Table2[[#This Row],[Mid (H)]]*2080</f>
        <v>68026.068240000008</v>
      </c>
      <c r="K288" s="24">
        <f>Table2[[#This Row],[Max (H)]]*2080</f>
        <v>84052.136480000001</v>
      </c>
    </row>
    <row r="289" spans="1:11" x14ac:dyDescent="0.25">
      <c r="A289" s="23" t="s">
        <v>468</v>
      </c>
      <c r="B289" s="23" t="s">
        <v>1046</v>
      </c>
      <c r="C289" s="23" t="s">
        <v>34</v>
      </c>
      <c r="D289" s="42" t="s">
        <v>38</v>
      </c>
      <c r="E289" s="43" t="s">
        <v>36</v>
      </c>
      <c r="F289" s="24">
        <v>32.31</v>
      </c>
      <c r="G289" s="25">
        <f>MEDIAN(H289,Table2[[#This Row],[Min (H)]])</f>
        <v>43.160209500000001</v>
      </c>
      <c r="H289" s="25">
        <v>54.010418999999999</v>
      </c>
      <c r="I289" s="24">
        <f>Table2[[#This Row],[Min (H)]]*2080</f>
        <v>67204.800000000003</v>
      </c>
      <c r="J289" s="24">
        <f>Table2[[#This Row],[Mid (H)]]*2080</f>
        <v>89773.235759999996</v>
      </c>
      <c r="K289" s="24">
        <f>Table2[[#This Row],[Max (H)]]*2080</f>
        <v>112341.67152</v>
      </c>
    </row>
    <row r="290" spans="1:11" x14ac:dyDescent="0.25">
      <c r="A290" s="23" t="s">
        <v>755</v>
      </c>
      <c r="B290" s="23" t="s">
        <v>947</v>
      </c>
      <c r="C290" s="23" t="s">
        <v>14</v>
      </c>
      <c r="D290" s="42" t="s">
        <v>15</v>
      </c>
      <c r="E290" s="43" t="s">
        <v>16</v>
      </c>
      <c r="F290" s="24">
        <v>21.59</v>
      </c>
      <c r="G290" s="25">
        <f>MEDIAN(H290,Table2[[#This Row],[Min (H)]])</f>
        <v>28.236196000000007</v>
      </c>
      <c r="H290" s="25">
        <v>34.88239200000001</v>
      </c>
      <c r="I290" s="24">
        <f>Table2[[#This Row],[Min (H)]]*2080</f>
        <v>44907.199999999997</v>
      </c>
      <c r="J290" s="24">
        <f>Table2[[#This Row],[Mid (H)]]*2080</f>
        <v>58731.287680000016</v>
      </c>
      <c r="K290" s="24">
        <f>Table2[[#This Row],[Max (H)]]*2080</f>
        <v>72555.37536000002</v>
      </c>
    </row>
    <row r="291" spans="1:11" x14ac:dyDescent="0.25">
      <c r="A291" s="23" t="s">
        <v>469</v>
      </c>
      <c r="B291" s="23" t="s">
        <v>1047</v>
      </c>
      <c r="C291" s="23" t="s">
        <v>34</v>
      </c>
      <c r="D291" s="42" t="s">
        <v>39</v>
      </c>
      <c r="E291" s="43" t="s">
        <v>36</v>
      </c>
      <c r="F291" s="24">
        <v>25</v>
      </c>
      <c r="G291" s="25">
        <f>MEDIAN(H291,Table2[[#This Row],[Min (H)]])</f>
        <v>32.704840500000003</v>
      </c>
      <c r="H291" s="25">
        <v>40.409680999999999</v>
      </c>
      <c r="I291" s="24">
        <f>Table2[[#This Row],[Min (H)]]*2080</f>
        <v>52000</v>
      </c>
      <c r="J291" s="24">
        <f>Table2[[#This Row],[Mid (H)]]*2080</f>
        <v>68026.068240000008</v>
      </c>
      <c r="K291" s="24">
        <f>Table2[[#This Row],[Max (H)]]*2080</f>
        <v>84052.136480000001</v>
      </c>
    </row>
    <row r="292" spans="1:11" x14ac:dyDescent="0.25">
      <c r="A292" s="23" t="s">
        <v>470</v>
      </c>
      <c r="B292" s="23" t="s">
        <v>471</v>
      </c>
      <c r="C292" s="23" t="s">
        <v>14</v>
      </c>
      <c r="D292" s="42" t="s">
        <v>17</v>
      </c>
      <c r="E292" s="43" t="s">
        <v>16</v>
      </c>
      <c r="F292" s="24">
        <v>17.89</v>
      </c>
      <c r="G292" s="25">
        <f>MEDIAN(H292,Table2[[#This Row],[Min (H)]])</f>
        <v>22.901139499999999</v>
      </c>
      <c r="H292" s="25">
        <v>27.912279000000002</v>
      </c>
      <c r="I292" s="24">
        <f>Table2[[#This Row],[Min (H)]]*2080</f>
        <v>37211.200000000004</v>
      </c>
      <c r="J292" s="24">
        <f>Table2[[#This Row],[Mid (H)]]*2080</f>
        <v>47634.370159999999</v>
      </c>
      <c r="K292" s="24">
        <f>Table2[[#This Row],[Max (H)]]*2080</f>
        <v>58057.54032</v>
      </c>
    </row>
    <row r="293" spans="1:11" x14ac:dyDescent="0.25">
      <c r="A293" s="23" t="s">
        <v>472</v>
      </c>
      <c r="B293" s="23" t="s">
        <v>473</v>
      </c>
      <c r="C293" s="23" t="s">
        <v>14</v>
      </c>
      <c r="D293" s="42" t="s">
        <v>31</v>
      </c>
      <c r="E293" s="43" t="s">
        <v>16</v>
      </c>
      <c r="F293" s="25">
        <v>19.13</v>
      </c>
      <c r="G293" s="25">
        <f>MEDIAN(H293,Table2[[#This Row],[Min (H)]])</f>
        <v>24.491863000000002</v>
      </c>
      <c r="H293" s="25">
        <v>29.853726000000002</v>
      </c>
      <c r="I293" s="24">
        <f>Table2[[#This Row],[Min (H)]]*2080</f>
        <v>39790.400000000001</v>
      </c>
      <c r="J293" s="24">
        <f>Table2[[#This Row],[Mid (H)]]*2080</f>
        <v>50943.075040000003</v>
      </c>
      <c r="K293" s="24">
        <f>Table2[[#This Row],[Max (H)]]*2080</f>
        <v>62095.750080000005</v>
      </c>
    </row>
    <row r="294" spans="1:11" x14ac:dyDescent="0.25">
      <c r="A294" s="23" t="s">
        <v>474</v>
      </c>
      <c r="B294" s="23" t="s">
        <v>475</v>
      </c>
      <c r="C294" s="23" t="s">
        <v>14</v>
      </c>
      <c r="D294" s="42" t="s">
        <v>15</v>
      </c>
      <c r="E294" s="43" t="s">
        <v>16</v>
      </c>
      <c r="F294" s="24">
        <v>21.59</v>
      </c>
      <c r="G294" s="25">
        <f>MEDIAN(H294,Table2[[#This Row],[Min (H)]])</f>
        <v>28.236196000000007</v>
      </c>
      <c r="H294" s="25">
        <v>34.88239200000001</v>
      </c>
      <c r="I294" s="24">
        <f>Table2[[#This Row],[Min (H)]]*2080</f>
        <v>44907.199999999997</v>
      </c>
      <c r="J294" s="24">
        <f>Table2[[#This Row],[Mid (H)]]*2080</f>
        <v>58731.287680000016</v>
      </c>
      <c r="K294" s="24">
        <f>Table2[[#This Row],[Max (H)]]*2080</f>
        <v>72555.37536000002</v>
      </c>
    </row>
    <row r="295" spans="1:11" x14ac:dyDescent="0.25">
      <c r="A295" s="23" t="s">
        <v>476</v>
      </c>
      <c r="B295" s="23" t="s">
        <v>477</v>
      </c>
      <c r="C295" s="23" t="s">
        <v>34</v>
      </c>
      <c r="D295" s="42" t="s">
        <v>173</v>
      </c>
      <c r="E295" s="43" t="s">
        <v>36</v>
      </c>
      <c r="F295" s="24">
        <v>23.18</v>
      </c>
      <c r="G295" s="25">
        <f>MEDIAN(H295,Table2[[#This Row],[Min (H)]])</f>
        <v>29.673040500000003</v>
      </c>
      <c r="H295" s="25">
        <v>36.166081000000005</v>
      </c>
      <c r="I295" s="24">
        <f>Table2[[#This Row],[Min (H)]]*2080</f>
        <v>48214.400000000001</v>
      </c>
      <c r="J295" s="24">
        <f>Table2[[#This Row],[Mid (H)]]*2080</f>
        <v>61719.924240000008</v>
      </c>
      <c r="K295" s="24">
        <f>Table2[[#This Row],[Max (H)]]*2080</f>
        <v>75225.448480000006</v>
      </c>
    </row>
    <row r="296" spans="1:11" x14ac:dyDescent="0.25">
      <c r="A296" s="23" t="s">
        <v>478</v>
      </c>
      <c r="B296" s="23" t="s">
        <v>479</v>
      </c>
      <c r="C296" s="23" t="s">
        <v>34</v>
      </c>
      <c r="D296" s="42" t="s">
        <v>175</v>
      </c>
      <c r="E296" s="43" t="s">
        <v>36</v>
      </c>
      <c r="F296" s="25">
        <v>25.65</v>
      </c>
      <c r="G296" s="25">
        <v>33.93</v>
      </c>
      <c r="H296" s="25">
        <v>41.449363000000005</v>
      </c>
      <c r="I296" s="24">
        <f>Table2[[#This Row],[Min (H)]]*2080</f>
        <v>53352</v>
      </c>
      <c r="J296" s="24">
        <v>69783.34</v>
      </c>
      <c r="K296" s="24">
        <f>Table2[[#This Row],[Max (H)]]*2080</f>
        <v>86214.675040000016</v>
      </c>
    </row>
    <row r="297" spans="1:11" x14ac:dyDescent="0.25">
      <c r="A297" s="23" t="s">
        <v>480</v>
      </c>
      <c r="B297" s="23" t="s">
        <v>481</v>
      </c>
      <c r="C297" s="23" t="s">
        <v>34</v>
      </c>
      <c r="D297" s="42" t="s">
        <v>47</v>
      </c>
      <c r="E297" s="43" t="s">
        <v>36</v>
      </c>
      <c r="F297" s="25">
        <v>33.159999999999997</v>
      </c>
      <c r="G297" s="25">
        <f>MEDIAN(H297,Table2[[#This Row],[Min (H)]])</f>
        <v>43.378333999999995</v>
      </c>
      <c r="H297" s="25">
        <v>53.596668000000001</v>
      </c>
      <c r="I297" s="24">
        <f>Table2[[#This Row],[Min (H)]]*2080</f>
        <v>68972.799999999988</v>
      </c>
      <c r="J297" s="24">
        <f>Table2[[#This Row],[Mid (H)]]*2080</f>
        <v>90226.93471999999</v>
      </c>
      <c r="K297" s="24">
        <f>Table2[[#This Row],[Max (H)]]*2080</f>
        <v>111481.06944000001</v>
      </c>
    </row>
    <row r="298" spans="1:11" x14ac:dyDescent="0.25">
      <c r="A298" s="23" t="s">
        <v>482</v>
      </c>
      <c r="B298" s="23" t="s">
        <v>483</v>
      </c>
      <c r="C298" s="23" t="s">
        <v>34</v>
      </c>
      <c r="D298" s="42" t="s">
        <v>35</v>
      </c>
      <c r="E298" s="43" t="s">
        <v>36</v>
      </c>
      <c r="F298" s="24">
        <v>36.729999999999997</v>
      </c>
      <c r="G298" s="25">
        <f>MEDIAN(H298,Table2[[#This Row],[Min (H)]])</f>
        <v>49.072750499999998</v>
      </c>
      <c r="H298" s="25">
        <v>61.415500999999999</v>
      </c>
      <c r="I298" s="24">
        <f>Table2[[#This Row],[Min (H)]]*2080</f>
        <v>76398.399999999994</v>
      </c>
      <c r="J298" s="24">
        <f>Table2[[#This Row],[Mid (H)]]*2080</f>
        <v>102071.32104</v>
      </c>
      <c r="K298" s="24">
        <f>Table2[[#This Row],[Max (H)]]*2080</f>
        <v>127744.24208</v>
      </c>
    </row>
    <row r="299" spans="1:11" x14ac:dyDescent="0.25">
      <c r="A299" s="23" t="s">
        <v>484</v>
      </c>
      <c r="B299" s="23" t="s">
        <v>485</v>
      </c>
      <c r="C299" s="23" t="s">
        <v>34</v>
      </c>
      <c r="D299" s="42" t="s">
        <v>104</v>
      </c>
      <c r="E299" s="43" t="s">
        <v>36</v>
      </c>
      <c r="F299" s="24">
        <v>42.4</v>
      </c>
      <c r="G299" s="25">
        <f>MEDIAN(H299,Table2[[#This Row],[Min (H)]])</f>
        <v>56.649973500000002</v>
      </c>
      <c r="H299" s="25">
        <v>70.899947000000012</v>
      </c>
      <c r="I299" s="24">
        <f>Table2[[#This Row],[Min (H)]]*2080</f>
        <v>88192</v>
      </c>
      <c r="J299" s="24">
        <f>Table2[[#This Row],[Mid (H)]]*2080</f>
        <v>117831.94488000001</v>
      </c>
      <c r="K299" s="24">
        <f>Table2[[#This Row],[Max (H)]]*2080</f>
        <v>147471.88976000002</v>
      </c>
    </row>
    <row r="300" spans="1:11" x14ac:dyDescent="0.25">
      <c r="A300" s="44" t="s">
        <v>487</v>
      </c>
      <c r="B300" s="23" t="s">
        <v>488</v>
      </c>
      <c r="C300" s="23" t="s">
        <v>14</v>
      </c>
      <c r="D300" s="42" t="s">
        <v>18</v>
      </c>
      <c r="E300" s="43" t="s">
        <v>16</v>
      </c>
      <c r="F300" s="24">
        <v>23.18</v>
      </c>
      <c r="G300" s="25">
        <f>MEDIAN(H300,Table2[[#This Row],[Min (H)]])</f>
        <v>29.673040500000003</v>
      </c>
      <c r="H300" s="25">
        <v>36.166081000000005</v>
      </c>
      <c r="I300" s="24">
        <f>Table2[[#This Row],[Min (H)]]*2080</f>
        <v>48214.400000000001</v>
      </c>
      <c r="J300" s="24">
        <f>Table2[[#This Row],[Mid (H)]]*2080</f>
        <v>61719.924240000008</v>
      </c>
      <c r="K300" s="24">
        <f>Table2[[#This Row],[Max (H)]]*2080</f>
        <v>75225.448480000006</v>
      </c>
    </row>
    <row r="301" spans="1:11" x14ac:dyDescent="0.25">
      <c r="A301" s="44" t="s">
        <v>489</v>
      </c>
      <c r="B301" s="23" t="s">
        <v>490</v>
      </c>
      <c r="C301" s="23" t="s">
        <v>14</v>
      </c>
      <c r="D301" s="42" t="s">
        <v>19</v>
      </c>
      <c r="E301" s="43" t="s">
        <v>16</v>
      </c>
      <c r="F301" s="24">
        <v>25.65</v>
      </c>
      <c r="G301" s="25">
        <f>MEDIAN(H301,Table2[[#This Row],[Min (H)]])</f>
        <v>33.549681500000005</v>
      </c>
      <c r="H301" s="25">
        <v>41.449363000000005</v>
      </c>
      <c r="I301" s="24">
        <f>Table2[[#This Row],[Min (H)]]*2080</f>
        <v>53352</v>
      </c>
      <c r="J301" s="24">
        <f>Table2[[#This Row],[Mid (H)]]*2080</f>
        <v>69783.337520000016</v>
      </c>
      <c r="K301" s="24">
        <f>Table2[[#This Row],[Max (H)]]*2080</f>
        <v>86214.675040000016</v>
      </c>
    </row>
    <row r="302" spans="1:11" x14ac:dyDescent="0.25">
      <c r="A302" s="23" t="s">
        <v>491</v>
      </c>
      <c r="B302" s="23" t="s">
        <v>492</v>
      </c>
      <c r="C302" s="23" t="s">
        <v>14</v>
      </c>
      <c r="D302" s="42" t="s">
        <v>185</v>
      </c>
      <c r="E302" s="43" t="s">
        <v>16</v>
      </c>
      <c r="F302" s="24">
        <v>29.36</v>
      </c>
      <c r="G302" s="25">
        <f>MEDIAN(H302,Table2[[#This Row],[Min (H)]])</f>
        <v>38.401724000000002</v>
      </c>
      <c r="H302" s="25">
        <v>47.443447999999997</v>
      </c>
      <c r="I302" s="24">
        <f>Table2[[#This Row],[Min (H)]]*2080</f>
        <v>61068.799999999996</v>
      </c>
      <c r="J302" s="24">
        <f>Table2[[#This Row],[Mid (H)]]*2080</f>
        <v>79875.585919999998</v>
      </c>
      <c r="K302" s="24">
        <f>Table2[[#This Row],[Max (H)]]*2080</f>
        <v>98682.371839999993</v>
      </c>
    </row>
    <row r="303" spans="1:11" x14ac:dyDescent="0.25">
      <c r="A303" s="23" t="s">
        <v>493</v>
      </c>
      <c r="B303" s="23" t="s">
        <v>494</v>
      </c>
      <c r="C303" s="23" t="s">
        <v>14</v>
      </c>
      <c r="D303" s="42" t="s">
        <v>168</v>
      </c>
      <c r="E303" s="43" t="s">
        <v>16</v>
      </c>
      <c r="F303" s="25">
        <v>15.06</v>
      </c>
      <c r="G303" s="25">
        <f>MEDIAN(H303,Table2[[#This Row],[Min (H)]])</f>
        <v>19.284772</v>
      </c>
      <c r="H303" s="25">
        <v>23.509544000000002</v>
      </c>
      <c r="I303" s="24">
        <f>Table2[[#This Row],[Min (H)]]*2080</f>
        <v>31324.799999999999</v>
      </c>
      <c r="J303" s="24">
        <f>Table2[[#This Row],[Mid (H)]]*2080</f>
        <v>40112.32576</v>
      </c>
      <c r="K303" s="24">
        <f>Table2[[#This Row],[Max (H)]]*2080</f>
        <v>48899.851520000004</v>
      </c>
    </row>
    <row r="304" spans="1:11" x14ac:dyDescent="0.25">
      <c r="A304" s="23" t="s">
        <v>495</v>
      </c>
      <c r="B304" s="23" t="s">
        <v>496</v>
      </c>
      <c r="C304" s="23" t="s">
        <v>34</v>
      </c>
      <c r="D304" s="42" t="s">
        <v>497</v>
      </c>
      <c r="E304" s="43" t="s">
        <v>36</v>
      </c>
      <c r="F304" s="25">
        <v>48.04</v>
      </c>
      <c r="G304" s="25">
        <f>MEDIAN(H304,Table2[[#This Row],[Min (H)]])</f>
        <v>64.503944000000004</v>
      </c>
      <c r="H304" s="25">
        <v>80.967888000000002</v>
      </c>
      <c r="I304" s="24">
        <f>Table2[[#This Row],[Min (H)]]*2080</f>
        <v>99923.199999999997</v>
      </c>
      <c r="J304" s="24">
        <f>Table2[[#This Row],[Mid (H)]]*2080</f>
        <v>134168.20352000001</v>
      </c>
      <c r="K304" s="24">
        <f>Table2[[#This Row],[Max (H)]]*2080</f>
        <v>168413.20704000001</v>
      </c>
    </row>
    <row r="305" spans="1:11" x14ac:dyDescent="0.25">
      <c r="A305" s="23" t="s">
        <v>498</v>
      </c>
      <c r="B305" s="23" t="s">
        <v>499</v>
      </c>
      <c r="C305" s="23" t="s">
        <v>34</v>
      </c>
      <c r="D305" s="42" t="s">
        <v>500</v>
      </c>
      <c r="E305" s="43" t="s">
        <v>36</v>
      </c>
      <c r="F305" s="24">
        <v>72.39</v>
      </c>
      <c r="G305" s="25">
        <f>MEDIAN(H305,Table2[[#This Row],[Min (H)]])</f>
        <v>99.175328500000006</v>
      </c>
      <c r="H305" s="25">
        <v>125.96065700000001</v>
      </c>
      <c r="I305" s="24">
        <f>Table2[[#This Row],[Min (H)]]*2080</f>
        <v>150571.20000000001</v>
      </c>
      <c r="J305" s="24">
        <f>Table2[[#This Row],[Mid (H)]]*2080</f>
        <v>206284.68328000003</v>
      </c>
      <c r="K305" s="24">
        <f>Table2[[#This Row],[Max (H)]]*2080</f>
        <v>261998.16656000001</v>
      </c>
    </row>
    <row r="306" spans="1:11" x14ac:dyDescent="0.25">
      <c r="A306" s="23" t="s">
        <v>502</v>
      </c>
      <c r="B306" s="23" t="s">
        <v>503</v>
      </c>
      <c r="C306" s="23" t="s">
        <v>34</v>
      </c>
      <c r="D306" s="42" t="s">
        <v>39</v>
      </c>
      <c r="E306" s="43" t="s">
        <v>36</v>
      </c>
      <c r="F306" s="25">
        <v>25</v>
      </c>
      <c r="G306" s="25">
        <f>MEDIAN(H306,Table2[[#This Row],[Min (H)]])</f>
        <v>32.704840500000003</v>
      </c>
      <c r="H306" s="25">
        <v>40.409680999999999</v>
      </c>
      <c r="I306" s="24">
        <f>Table2[[#This Row],[Min (H)]]*2080</f>
        <v>52000</v>
      </c>
      <c r="J306" s="24">
        <f>Table2[[#This Row],[Mid (H)]]*2080</f>
        <v>68026.068240000008</v>
      </c>
      <c r="K306" s="24">
        <f>Table2[[#This Row],[Max (H)]]*2080</f>
        <v>84052.136480000001</v>
      </c>
    </row>
    <row r="307" spans="1:11" x14ac:dyDescent="0.25">
      <c r="A307" s="23" t="s">
        <v>504</v>
      </c>
      <c r="B307" s="23" t="s">
        <v>505</v>
      </c>
      <c r="C307" s="23" t="s">
        <v>109</v>
      </c>
      <c r="D307" s="42" t="s">
        <v>506</v>
      </c>
      <c r="E307" s="43" t="s">
        <v>16</v>
      </c>
      <c r="F307" s="24">
        <v>35.22</v>
      </c>
      <c r="G307" s="25"/>
      <c r="H307" s="25">
        <v>50.38</v>
      </c>
      <c r="I307" s="24">
        <v>73247.937746399999</v>
      </c>
      <c r="J307" s="24"/>
      <c r="K307" s="24">
        <v>104784.15786960001</v>
      </c>
    </row>
    <row r="308" spans="1:11" x14ac:dyDescent="0.25">
      <c r="A308" s="23" t="s">
        <v>507</v>
      </c>
      <c r="B308" s="23" t="s">
        <v>508</v>
      </c>
      <c r="C308" s="23" t="s">
        <v>14</v>
      </c>
      <c r="D308" s="42" t="s">
        <v>17</v>
      </c>
      <c r="E308" s="43" t="s">
        <v>16</v>
      </c>
      <c r="F308" s="25">
        <v>17.89</v>
      </c>
      <c r="G308" s="25">
        <f>MEDIAN(H308,Table2[[#This Row],[Min (H)]])</f>
        <v>22.901139499999999</v>
      </c>
      <c r="H308" s="25">
        <v>27.912279000000002</v>
      </c>
      <c r="I308" s="24">
        <f>Table2[[#This Row],[Min (H)]]*2080</f>
        <v>37211.200000000004</v>
      </c>
      <c r="J308" s="24">
        <f>Table2[[#This Row],[Mid (H)]]*2080</f>
        <v>47634.370159999999</v>
      </c>
      <c r="K308" s="24">
        <f>Table2[[#This Row],[Max (H)]]*2080</f>
        <v>58057.54032</v>
      </c>
    </row>
    <row r="309" spans="1:11" x14ac:dyDescent="0.25">
      <c r="A309" s="23" t="s">
        <v>509</v>
      </c>
      <c r="B309" s="23" t="s">
        <v>1078</v>
      </c>
      <c r="C309" s="23" t="s">
        <v>14</v>
      </c>
      <c r="D309" s="42" t="s">
        <v>60</v>
      </c>
      <c r="E309" s="43" t="s">
        <v>16</v>
      </c>
      <c r="F309" s="24">
        <v>20.149999999999999</v>
      </c>
      <c r="G309" s="25">
        <f>MEDIAN(H309,Table2[[#This Row],[Min (H)]])</f>
        <v>25.797538000000003</v>
      </c>
      <c r="H309" s="25">
        <v>31.445076000000004</v>
      </c>
      <c r="I309" s="24">
        <f>Table2[[#This Row],[Min (H)]]*2080</f>
        <v>41912</v>
      </c>
      <c r="J309" s="24">
        <f>Table2[[#This Row],[Mid (H)]]*2080</f>
        <v>53658.879040000007</v>
      </c>
      <c r="K309" s="24">
        <f>Table2[[#This Row],[Max (H)]]*2080</f>
        <v>65405.758080000007</v>
      </c>
    </row>
    <row r="310" spans="1:11" x14ac:dyDescent="0.25">
      <c r="A310" s="23" t="s">
        <v>533</v>
      </c>
      <c r="B310" s="23" t="s">
        <v>827</v>
      </c>
      <c r="C310" s="23" t="s">
        <v>14</v>
      </c>
      <c r="D310" s="42" t="s">
        <v>168</v>
      </c>
      <c r="E310" s="43" t="s">
        <v>16</v>
      </c>
      <c r="F310" s="25">
        <v>15.06</v>
      </c>
      <c r="G310" s="25">
        <f>MEDIAN(H310,Table2[[#This Row],[Min (H)]])</f>
        <v>19.284772</v>
      </c>
      <c r="H310" s="25">
        <v>23.509544000000002</v>
      </c>
      <c r="I310" s="24">
        <f>Table2[[#This Row],[Min (H)]]*2080</f>
        <v>31324.799999999999</v>
      </c>
      <c r="J310" s="24">
        <f>Table2[[#This Row],[Mid (H)]]*2080</f>
        <v>40112.32576</v>
      </c>
      <c r="K310" s="24">
        <f>Table2[[#This Row],[Max (H)]]*2080</f>
        <v>48899.851520000004</v>
      </c>
    </row>
    <row r="311" spans="1:11" x14ac:dyDescent="0.25">
      <c r="A311" s="23" t="s">
        <v>534</v>
      </c>
      <c r="B311" s="23" t="s">
        <v>826</v>
      </c>
      <c r="C311" s="23" t="s">
        <v>14</v>
      </c>
      <c r="D311" s="42" t="s">
        <v>17</v>
      </c>
      <c r="E311" s="43" t="s">
        <v>16</v>
      </c>
      <c r="F311" s="25">
        <v>17.89</v>
      </c>
      <c r="G311" s="25">
        <f>MEDIAN(H311,Table2[[#This Row],[Min (H)]])</f>
        <v>22.901139499999999</v>
      </c>
      <c r="H311" s="25">
        <v>27.912279000000002</v>
      </c>
      <c r="I311" s="24">
        <f>Table2[[#This Row],[Min (H)]]*2080</f>
        <v>37211.200000000004</v>
      </c>
      <c r="J311" s="24">
        <f>Table2[[#This Row],[Mid (H)]]*2080</f>
        <v>47634.370159999999</v>
      </c>
      <c r="K311" s="24">
        <f>Table2[[#This Row],[Max (H)]]*2080</f>
        <v>58057.54032</v>
      </c>
    </row>
    <row r="312" spans="1:11" x14ac:dyDescent="0.25">
      <c r="A312" s="23" t="s">
        <v>535</v>
      </c>
      <c r="B312" s="23" t="s">
        <v>828</v>
      </c>
      <c r="C312" s="23" t="s">
        <v>66</v>
      </c>
      <c r="D312" s="42" t="s">
        <v>15</v>
      </c>
      <c r="E312" s="43" t="s">
        <v>16</v>
      </c>
      <c r="F312" s="25">
        <v>21.59</v>
      </c>
      <c r="G312" s="25">
        <f>MEDIAN(H312,Table2[[#This Row],[Min (H)]])</f>
        <v>28.236196000000007</v>
      </c>
      <c r="H312" s="25">
        <v>34.88239200000001</v>
      </c>
      <c r="I312" s="24">
        <f>Table2[[#This Row],[Min (H)]]*2080</f>
        <v>44907.199999999997</v>
      </c>
      <c r="J312" s="24">
        <f>Table2[[#This Row],[Mid (H)]]*2080</f>
        <v>58731.287680000016</v>
      </c>
      <c r="K312" s="24">
        <f>Table2[[#This Row],[Max (H)]]*2080</f>
        <v>72555.37536000002</v>
      </c>
    </row>
    <row r="313" spans="1:11" x14ac:dyDescent="0.25">
      <c r="A313" s="23" t="s">
        <v>510</v>
      </c>
      <c r="B313" s="23" t="s">
        <v>511</v>
      </c>
      <c r="C313" s="23" t="s">
        <v>106</v>
      </c>
      <c r="D313" s="42" t="s">
        <v>512</v>
      </c>
      <c r="E313" s="43" t="s">
        <v>16</v>
      </c>
      <c r="F313" s="25">
        <v>42.52</v>
      </c>
      <c r="G313" s="25"/>
      <c r="H313" s="25">
        <v>61.37</v>
      </c>
      <c r="I313" s="24">
        <v>88436.957439999998</v>
      </c>
      <c r="J313" s="24"/>
      <c r="K313" s="24">
        <v>127647.96928</v>
      </c>
    </row>
    <row r="314" spans="1:11" x14ac:dyDescent="0.25">
      <c r="A314" s="23" t="s">
        <v>780</v>
      </c>
      <c r="B314" s="23" t="s">
        <v>779</v>
      </c>
      <c r="C314" s="23" t="s">
        <v>34</v>
      </c>
      <c r="D314" s="42" t="s">
        <v>501</v>
      </c>
      <c r="E314" s="43" t="s">
        <v>36</v>
      </c>
      <c r="F314" s="25">
        <v>54.75</v>
      </c>
      <c r="G314" s="25">
        <f>MEDIAN(H314,Table2[[#This Row],[Min (H)]])</f>
        <v>73.513541000000004</v>
      </c>
      <c r="H314" s="25">
        <v>92.277082000000021</v>
      </c>
      <c r="I314" s="24">
        <f>Table2[[#This Row],[Min (H)]]*2080</f>
        <v>113880</v>
      </c>
      <c r="J314" s="24">
        <f>Table2[[#This Row],[Mid (H)]]*2080</f>
        <v>152908.16528000002</v>
      </c>
      <c r="K314" s="24">
        <f>Table2[[#This Row],[Max (H)]]*2080</f>
        <v>191936.33056000003</v>
      </c>
    </row>
    <row r="315" spans="1:11" x14ac:dyDescent="0.25">
      <c r="A315" s="23" t="s">
        <v>513</v>
      </c>
      <c r="B315" s="23" t="s">
        <v>862</v>
      </c>
      <c r="C315" s="23" t="s">
        <v>109</v>
      </c>
      <c r="D315" s="42" t="s">
        <v>514</v>
      </c>
      <c r="E315" s="43" t="s">
        <v>16</v>
      </c>
      <c r="F315" s="25">
        <v>29.43</v>
      </c>
      <c r="G315" s="25"/>
      <c r="H315" s="25">
        <v>41.69</v>
      </c>
      <c r="I315" s="24">
        <v>61206.040803999997</v>
      </c>
      <c r="J315" s="24"/>
      <c r="K315" s="24">
        <v>86710.385144800006</v>
      </c>
    </row>
    <row r="316" spans="1:11" x14ac:dyDescent="0.25">
      <c r="A316" s="23" t="s">
        <v>515</v>
      </c>
      <c r="B316" s="23" t="s">
        <v>865</v>
      </c>
      <c r="C316" s="23" t="s">
        <v>109</v>
      </c>
      <c r="D316" s="42" t="s">
        <v>516</v>
      </c>
      <c r="E316" s="43" t="s">
        <v>16</v>
      </c>
      <c r="F316" s="25">
        <v>25.57</v>
      </c>
      <c r="G316" s="25"/>
      <c r="H316" s="25">
        <v>35.549999999999997</v>
      </c>
      <c r="I316" s="24">
        <v>53185.3943832</v>
      </c>
      <c r="J316" s="24"/>
      <c r="K316" s="24">
        <v>74690.342824800013</v>
      </c>
    </row>
    <row r="317" spans="1:11" x14ac:dyDescent="0.25">
      <c r="A317" s="44" t="s">
        <v>517</v>
      </c>
      <c r="B317" s="23" t="s">
        <v>823</v>
      </c>
      <c r="C317" s="23" t="s">
        <v>14</v>
      </c>
      <c r="D317" s="42" t="s">
        <v>100</v>
      </c>
      <c r="E317" s="43" t="s">
        <v>16</v>
      </c>
      <c r="F317" s="24">
        <v>25</v>
      </c>
      <c r="G317" s="25">
        <f>MEDIAN(H317,Table2[[#This Row],[Min (H)]])</f>
        <v>32.704840500000003</v>
      </c>
      <c r="H317" s="25">
        <v>40.409680999999999</v>
      </c>
      <c r="I317" s="24">
        <f>Table2[[#This Row],[Min (H)]]*2080</f>
        <v>52000</v>
      </c>
      <c r="J317" s="24">
        <f>Table2[[#This Row],[Mid (H)]]*2080</f>
        <v>68026.068240000008</v>
      </c>
      <c r="K317" s="24">
        <f>Table2[[#This Row],[Max (H)]]*2080</f>
        <v>84052.136480000001</v>
      </c>
    </row>
    <row r="318" spans="1:11" x14ac:dyDescent="0.25">
      <c r="A318" s="23" t="s">
        <v>518</v>
      </c>
      <c r="B318" s="23" t="s">
        <v>1048</v>
      </c>
      <c r="C318" s="23" t="s">
        <v>14</v>
      </c>
      <c r="D318" s="42" t="s">
        <v>31</v>
      </c>
      <c r="E318" s="43" t="s">
        <v>16</v>
      </c>
      <c r="F318" s="25">
        <v>19.13</v>
      </c>
      <c r="G318" s="25">
        <f>MEDIAN(H318,Table2[[#This Row],[Min (H)]])</f>
        <v>24.491863000000002</v>
      </c>
      <c r="H318" s="25">
        <v>29.853726000000002</v>
      </c>
      <c r="I318" s="24">
        <f>Table2[[#This Row],[Min (H)]]*2080</f>
        <v>39790.400000000001</v>
      </c>
      <c r="J318" s="24">
        <f>Table2[[#This Row],[Mid (H)]]*2080</f>
        <v>50943.075040000003</v>
      </c>
      <c r="K318" s="24">
        <f>Table2[[#This Row],[Max (H)]]*2080</f>
        <v>62095.750080000005</v>
      </c>
    </row>
    <row r="319" spans="1:11" x14ac:dyDescent="0.25">
      <c r="A319" s="23" t="s">
        <v>519</v>
      </c>
      <c r="B319" s="23" t="s">
        <v>1049</v>
      </c>
      <c r="C319" s="23" t="s">
        <v>66</v>
      </c>
      <c r="D319" s="42" t="s">
        <v>15</v>
      </c>
      <c r="E319" s="43" t="s">
        <v>16</v>
      </c>
      <c r="F319" s="24">
        <v>21.59</v>
      </c>
      <c r="G319" s="25">
        <f>MEDIAN(H319,Table2[[#This Row],[Min (H)]])</f>
        <v>28.236196000000007</v>
      </c>
      <c r="H319" s="25">
        <v>34.88239200000001</v>
      </c>
      <c r="I319" s="24">
        <f>Table2[[#This Row],[Min (H)]]*2080</f>
        <v>44907.199999999997</v>
      </c>
      <c r="J319" s="24">
        <f>Table2[[#This Row],[Mid (H)]]*2080</f>
        <v>58731.287680000016</v>
      </c>
      <c r="K319" s="24">
        <f>Table2[[#This Row],[Max (H)]]*2080</f>
        <v>72555.37536000002</v>
      </c>
    </row>
    <row r="320" spans="1:11" x14ac:dyDescent="0.25">
      <c r="A320" s="23" t="s">
        <v>520</v>
      </c>
      <c r="B320" s="23" t="s">
        <v>521</v>
      </c>
      <c r="C320" s="23" t="s">
        <v>14</v>
      </c>
      <c r="D320" s="42" t="s">
        <v>27</v>
      </c>
      <c r="E320" s="43" t="s">
        <v>16</v>
      </c>
      <c r="F320" s="25">
        <v>16.43</v>
      </c>
      <c r="G320" s="25">
        <f>MEDIAN(H320,Table2[[#This Row],[Min (H)]])</f>
        <v>21.412596000000001</v>
      </c>
      <c r="H320" s="25">
        <v>26.395192000000002</v>
      </c>
      <c r="I320" s="24">
        <f>Table2[[#This Row],[Min (H)]]*2080</f>
        <v>34174.400000000001</v>
      </c>
      <c r="J320" s="24">
        <f>Table2[[#This Row],[Mid (H)]]*2080</f>
        <v>44538.199679999998</v>
      </c>
      <c r="K320" s="24">
        <f>Table2[[#This Row],[Max (H)]]*2080</f>
        <v>54901.999360000002</v>
      </c>
    </row>
    <row r="321" spans="1:11" x14ac:dyDescent="0.25">
      <c r="A321" s="23" t="s">
        <v>522</v>
      </c>
      <c r="B321" s="23" t="s">
        <v>523</v>
      </c>
      <c r="C321" s="23" t="s">
        <v>34</v>
      </c>
      <c r="D321" s="42" t="s">
        <v>39</v>
      </c>
      <c r="E321" s="43" t="s">
        <v>36</v>
      </c>
      <c r="F321" s="24">
        <v>25</v>
      </c>
      <c r="G321" s="25">
        <f>MEDIAN(H321,Table2[[#This Row],[Min (H)]])</f>
        <v>32.704840500000003</v>
      </c>
      <c r="H321" s="25">
        <v>40.409680999999999</v>
      </c>
      <c r="I321" s="24">
        <f>Table2[[#This Row],[Min (H)]]*2080</f>
        <v>52000</v>
      </c>
      <c r="J321" s="24">
        <f>Table2[[#This Row],[Mid (H)]]*2080</f>
        <v>68026.068240000008</v>
      </c>
      <c r="K321" s="24">
        <f>Table2[[#This Row],[Max (H)]]*2080</f>
        <v>84052.136480000001</v>
      </c>
    </row>
    <row r="322" spans="1:11" x14ac:dyDescent="0.25">
      <c r="A322" s="23" t="s">
        <v>524</v>
      </c>
      <c r="B322" s="23" t="s">
        <v>525</v>
      </c>
      <c r="C322" s="23" t="s">
        <v>66</v>
      </c>
      <c r="D322" s="42" t="s">
        <v>100</v>
      </c>
      <c r="E322" s="43" t="s">
        <v>16</v>
      </c>
      <c r="F322" s="25">
        <v>25</v>
      </c>
      <c r="G322" s="25">
        <f>MEDIAN(H322,Table2[[#This Row],[Min (H)]])</f>
        <v>32.704840500000003</v>
      </c>
      <c r="H322" s="25">
        <v>40.409680999999999</v>
      </c>
      <c r="I322" s="24">
        <f>Table2[[#This Row],[Min (H)]]*2080</f>
        <v>52000</v>
      </c>
      <c r="J322" s="24">
        <f>Table2[[#This Row],[Mid (H)]]*2080</f>
        <v>68026.068240000008</v>
      </c>
      <c r="K322" s="24">
        <f>Table2[[#This Row],[Max (H)]]*2080</f>
        <v>84052.136480000001</v>
      </c>
    </row>
    <row r="323" spans="1:11" x14ac:dyDescent="0.25">
      <c r="A323" s="23" t="s">
        <v>526</v>
      </c>
      <c r="B323" s="23" t="s">
        <v>527</v>
      </c>
      <c r="C323" s="23" t="s">
        <v>66</v>
      </c>
      <c r="D323" s="42" t="s">
        <v>204</v>
      </c>
      <c r="E323" s="43" t="s">
        <v>16</v>
      </c>
      <c r="F323" s="24">
        <v>29.04</v>
      </c>
      <c r="G323" s="25">
        <f>MEDIAN(H323,Table2[[#This Row],[Min (H)]])</f>
        <v>37.987107999999999</v>
      </c>
      <c r="H323" s="25">
        <v>46.934215999999999</v>
      </c>
      <c r="I323" s="24">
        <f>Table2[[#This Row],[Min (H)]]*2080</f>
        <v>60403.199999999997</v>
      </c>
      <c r="J323" s="24">
        <f>Table2[[#This Row],[Mid (H)]]*2080</f>
        <v>79013.184639999992</v>
      </c>
      <c r="K323" s="24">
        <f>Table2[[#This Row],[Max (H)]]*2080</f>
        <v>97623.169280000002</v>
      </c>
    </row>
    <row r="324" spans="1:11" x14ac:dyDescent="0.25">
      <c r="A324" s="23" t="s">
        <v>528</v>
      </c>
      <c r="B324" s="23" t="s">
        <v>529</v>
      </c>
      <c r="C324" s="23" t="s">
        <v>14</v>
      </c>
      <c r="D324" s="42" t="s">
        <v>31</v>
      </c>
      <c r="E324" s="43" t="s">
        <v>16</v>
      </c>
      <c r="F324" s="24">
        <v>19.13</v>
      </c>
      <c r="G324" s="25">
        <f>MEDIAN(H324,Table2[[#This Row],[Min (H)]])</f>
        <v>24.491863000000002</v>
      </c>
      <c r="H324" s="25">
        <v>29.853726000000002</v>
      </c>
      <c r="I324" s="24">
        <f>Table2[[#This Row],[Min (H)]]*2080</f>
        <v>39790.400000000001</v>
      </c>
      <c r="J324" s="24">
        <f>Table2[[#This Row],[Mid (H)]]*2080</f>
        <v>50943.075040000003</v>
      </c>
      <c r="K324" s="24">
        <f>Table2[[#This Row],[Max (H)]]*2080</f>
        <v>62095.750080000005</v>
      </c>
    </row>
    <row r="325" spans="1:11" x14ac:dyDescent="0.25">
      <c r="A325" s="23" t="s">
        <v>530</v>
      </c>
      <c r="B325" s="23" t="s">
        <v>531</v>
      </c>
      <c r="C325" s="23" t="s">
        <v>109</v>
      </c>
      <c r="D325" s="42" t="s">
        <v>532</v>
      </c>
      <c r="E325" s="43" t="s">
        <v>16</v>
      </c>
      <c r="F325" s="25">
        <v>38.86</v>
      </c>
      <c r="G325" s="25"/>
      <c r="H325" s="25">
        <v>55.85</v>
      </c>
      <c r="I325" s="24">
        <v>80831.491719199985</v>
      </c>
      <c r="J325" s="24"/>
      <c r="K325" s="24">
        <v>116170.41613999999</v>
      </c>
    </row>
    <row r="326" spans="1:11" x14ac:dyDescent="0.25">
      <c r="A326" s="23" t="s">
        <v>536</v>
      </c>
      <c r="B326" s="23" t="s">
        <v>537</v>
      </c>
      <c r="C326" s="23" t="s">
        <v>14</v>
      </c>
      <c r="D326" s="42" t="s">
        <v>168</v>
      </c>
      <c r="E326" s="43" t="s">
        <v>16</v>
      </c>
      <c r="F326" s="24">
        <v>15.06</v>
      </c>
      <c r="G326" s="25">
        <f>MEDIAN(H326,Table2[[#This Row],[Min (H)]])</f>
        <v>19.284772</v>
      </c>
      <c r="H326" s="25">
        <v>23.509544000000002</v>
      </c>
      <c r="I326" s="24">
        <f>Table2[[#This Row],[Min (H)]]*2080</f>
        <v>31324.799999999999</v>
      </c>
      <c r="J326" s="24">
        <f>Table2[[#This Row],[Mid (H)]]*2080</f>
        <v>40112.32576</v>
      </c>
      <c r="K326" s="24">
        <f>Table2[[#This Row],[Max (H)]]*2080</f>
        <v>48899.851520000004</v>
      </c>
    </row>
    <row r="327" spans="1:11" x14ac:dyDescent="0.25">
      <c r="A327" s="23" t="s">
        <v>538</v>
      </c>
      <c r="B327" s="23" t="s">
        <v>539</v>
      </c>
      <c r="C327" s="23" t="s">
        <v>34</v>
      </c>
      <c r="D327" s="42" t="s">
        <v>82</v>
      </c>
      <c r="E327" s="43" t="s">
        <v>36</v>
      </c>
      <c r="F327" s="24">
        <v>49.83</v>
      </c>
      <c r="G327" s="25">
        <f>MEDIAN(H327,Table2[[#This Row],[Min (H)]])</f>
        <v>65.552774499999998</v>
      </c>
      <c r="H327" s="25">
        <v>81.275548999999998</v>
      </c>
      <c r="I327" s="24">
        <f>Table2[[#This Row],[Min (H)]]*2080</f>
        <v>103646.39999999999</v>
      </c>
      <c r="J327" s="24">
        <f>Table2[[#This Row],[Mid (H)]]*2080</f>
        <v>136349.77095999999</v>
      </c>
      <c r="K327" s="24">
        <f>Table2[[#This Row],[Max (H)]]*2080</f>
        <v>169053.14191999999</v>
      </c>
    </row>
    <row r="328" spans="1:11" x14ac:dyDescent="0.25">
      <c r="A328" s="23" t="s">
        <v>541</v>
      </c>
      <c r="B328" s="23" t="s">
        <v>542</v>
      </c>
      <c r="C328" s="23" t="s">
        <v>34</v>
      </c>
      <c r="D328" s="42" t="s">
        <v>39</v>
      </c>
      <c r="E328" s="43" t="s">
        <v>36</v>
      </c>
      <c r="F328" s="25">
        <v>25</v>
      </c>
      <c r="G328" s="25">
        <f>MEDIAN(H328,Table2[[#This Row],[Min (H)]])</f>
        <v>32.704840500000003</v>
      </c>
      <c r="H328" s="25">
        <v>40.409680999999999</v>
      </c>
      <c r="I328" s="24">
        <f>Table2[[#This Row],[Min (H)]]*2080</f>
        <v>52000</v>
      </c>
      <c r="J328" s="24">
        <f>Table2[[#This Row],[Mid (H)]]*2080</f>
        <v>68026.068240000008</v>
      </c>
      <c r="K328" s="24">
        <f>Table2[[#This Row],[Max (H)]]*2080</f>
        <v>84052.136480000001</v>
      </c>
    </row>
    <row r="329" spans="1:11" x14ac:dyDescent="0.25">
      <c r="A329" s="23" t="s">
        <v>543</v>
      </c>
      <c r="B329" s="23" t="s">
        <v>544</v>
      </c>
      <c r="C329" s="23" t="s">
        <v>34</v>
      </c>
      <c r="D329" s="42" t="s">
        <v>37</v>
      </c>
      <c r="E329" s="43" t="s">
        <v>36</v>
      </c>
      <c r="F329" s="24">
        <v>29.04</v>
      </c>
      <c r="G329" s="25">
        <f>MEDIAN(H329,Table2[[#This Row],[Min (H)]])</f>
        <v>37.987107999999999</v>
      </c>
      <c r="H329" s="25">
        <v>46.934215999999999</v>
      </c>
      <c r="I329" s="24">
        <f>Table2[[#This Row],[Min (H)]]*2080</f>
        <v>60403.199999999997</v>
      </c>
      <c r="J329" s="24">
        <f>Table2[[#This Row],[Mid (H)]]*2080</f>
        <v>79013.184639999992</v>
      </c>
      <c r="K329" s="24">
        <f>Table2[[#This Row],[Max (H)]]*2080</f>
        <v>97623.169280000002</v>
      </c>
    </row>
    <row r="330" spans="1:11" x14ac:dyDescent="0.25">
      <c r="A330" s="23" t="s">
        <v>545</v>
      </c>
      <c r="B330" s="23" t="s">
        <v>546</v>
      </c>
      <c r="C330" s="23" t="s">
        <v>34</v>
      </c>
      <c r="D330" s="42" t="s">
        <v>38</v>
      </c>
      <c r="E330" s="43" t="s">
        <v>36</v>
      </c>
      <c r="F330" s="24">
        <v>32.31</v>
      </c>
      <c r="G330" s="25">
        <f>MEDIAN(H330,Table2[[#This Row],[Min (H)]])</f>
        <v>43.160209500000001</v>
      </c>
      <c r="H330" s="25">
        <v>54.010418999999999</v>
      </c>
      <c r="I330" s="24">
        <f>Table2[[#This Row],[Min (H)]]*2080</f>
        <v>67204.800000000003</v>
      </c>
      <c r="J330" s="24">
        <f>Table2[[#This Row],[Mid (H)]]*2080</f>
        <v>89773.235759999996</v>
      </c>
      <c r="K330" s="24">
        <f>Table2[[#This Row],[Max (H)]]*2080</f>
        <v>112341.67152</v>
      </c>
    </row>
    <row r="331" spans="1:11" x14ac:dyDescent="0.25">
      <c r="A331" s="23" t="s">
        <v>547</v>
      </c>
      <c r="B331" s="23" t="s">
        <v>548</v>
      </c>
      <c r="C331" s="23" t="s">
        <v>14</v>
      </c>
      <c r="D331" s="42" t="s">
        <v>31</v>
      </c>
      <c r="E331" s="43" t="s">
        <v>16</v>
      </c>
      <c r="F331" s="25">
        <v>19.13</v>
      </c>
      <c r="G331" s="25">
        <f>MEDIAN(H331,Table2[[#This Row],[Min (H)]])</f>
        <v>24.491863000000002</v>
      </c>
      <c r="H331" s="25">
        <v>29.853726000000002</v>
      </c>
      <c r="I331" s="24">
        <f>Table2[[#This Row],[Min (H)]]*2080</f>
        <v>39790.400000000001</v>
      </c>
      <c r="J331" s="24">
        <f>Table2[[#This Row],[Mid (H)]]*2080</f>
        <v>50943.075040000003</v>
      </c>
      <c r="K331" s="24">
        <f>Table2[[#This Row],[Max (H)]]*2080</f>
        <v>62095.750080000005</v>
      </c>
    </row>
    <row r="332" spans="1:11" x14ac:dyDescent="0.25">
      <c r="A332" s="23" t="s">
        <v>550</v>
      </c>
      <c r="B332" s="23" t="s">
        <v>551</v>
      </c>
      <c r="C332" s="23" t="s">
        <v>34</v>
      </c>
      <c r="D332" s="42" t="s">
        <v>105</v>
      </c>
      <c r="E332" s="43" t="s">
        <v>16</v>
      </c>
      <c r="F332" s="25">
        <v>21.59</v>
      </c>
      <c r="G332" s="25">
        <f>MEDIAN(H332,Table2[[#This Row],[Min (H)]])</f>
        <v>28.236196000000007</v>
      </c>
      <c r="H332" s="25">
        <v>34.88239200000001</v>
      </c>
      <c r="I332" s="24">
        <f>Table2[[#This Row],[Min (H)]]*2080</f>
        <v>44907.199999999997</v>
      </c>
      <c r="J332" s="24">
        <f>Table2[[#This Row],[Mid (H)]]*2080</f>
        <v>58731.287680000016</v>
      </c>
      <c r="K332" s="24">
        <f>Table2[[#This Row],[Max (H)]]*2080</f>
        <v>72555.37536000002</v>
      </c>
    </row>
    <row r="333" spans="1:11" x14ac:dyDescent="0.25">
      <c r="A333" s="23" t="s">
        <v>549</v>
      </c>
      <c r="B333" s="23" t="s">
        <v>1050</v>
      </c>
      <c r="C333" s="23" t="s">
        <v>34</v>
      </c>
      <c r="D333" s="42" t="s">
        <v>105</v>
      </c>
      <c r="E333" s="43" t="s">
        <v>16</v>
      </c>
      <c r="F333" s="25">
        <v>21.59</v>
      </c>
      <c r="G333" s="25">
        <f>MEDIAN(H333,Table2[[#This Row],[Min (H)]])</f>
        <v>28.236196000000007</v>
      </c>
      <c r="H333" s="25">
        <v>34.88239200000001</v>
      </c>
      <c r="I333" s="24">
        <f>Table2[[#This Row],[Min (H)]]*2080</f>
        <v>44907.199999999997</v>
      </c>
      <c r="J333" s="24">
        <f>Table2[[#This Row],[Mid (H)]]*2080</f>
        <v>58731.287680000016</v>
      </c>
      <c r="K333" s="24">
        <f>Table2[[#This Row],[Max (H)]]*2080</f>
        <v>72555.37536000002</v>
      </c>
    </row>
    <row r="334" spans="1:11" x14ac:dyDescent="0.25">
      <c r="A334" s="23" t="s">
        <v>238</v>
      </c>
      <c r="B334" s="23" t="s">
        <v>936</v>
      </c>
      <c r="C334" s="23" t="s">
        <v>34</v>
      </c>
      <c r="D334" s="42" t="s">
        <v>50</v>
      </c>
      <c r="E334" s="43" t="s">
        <v>36</v>
      </c>
      <c r="F334" s="24">
        <v>36.81</v>
      </c>
      <c r="G334" s="25">
        <f>MEDIAN(H334,Table2[[#This Row],[Min (H)]])</f>
        <v>49.176404500000004</v>
      </c>
      <c r="H334" s="25">
        <v>61.542809000000005</v>
      </c>
      <c r="I334" s="24">
        <f>Table2[[#This Row],[Min (H)]]*2080</f>
        <v>76564.800000000003</v>
      </c>
      <c r="J334" s="24">
        <f>Table2[[#This Row],[Mid (H)]]*2080</f>
        <v>102286.92136000001</v>
      </c>
      <c r="K334" s="24">
        <f>Table2[[#This Row],[Max (H)]]*2080</f>
        <v>128009.04272000001</v>
      </c>
    </row>
    <row r="335" spans="1:11" x14ac:dyDescent="0.25">
      <c r="A335" s="23" t="s">
        <v>552</v>
      </c>
      <c r="B335" s="23" t="s">
        <v>553</v>
      </c>
      <c r="C335" s="23" t="s">
        <v>34</v>
      </c>
      <c r="D335" s="42" t="s">
        <v>47</v>
      </c>
      <c r="E335" s="43" t="s">
        <v>36</v>
      </c>
      <c r="F335" s="24">
        <v>33.159999999999997</v>
      </c>
      <c r="G335" s="25">
        <f>MEDIAN(H335,Table2[[#This Row],[Min (H)]])</f>
        <v>43.378333999999995</v>
      </c>
      <c r="H335" s="25">
        <v>53.596668000000001</v>
      </c>
      <c r="I335" s="24">
        <f>Table2[[#This Row],[Min (H)]]*2080</f>
        <v>68972.799999999988</v>
      </c>
      <c r="J335" s="24">
        <f>Table2[[#This Row],[Mid (H)]]*2080</f>
        <v>90226.93471999999</v>
      </c>
      <c r="K335" s="24">
        <f>Table2[[#This Row],[Max (H)]]*2080</f>
        <v>111481.06944000001</v>
      </c>
    </row>
    <row r="336" spans="1:11" x14ac:dyDescent="0.25">
      <c r="A336" s="23" t="s">
        <v>540</v>
      </c>
      <c r="B336" s="23" t="s">
        <v>1051</v>
      </c>
      <c r="C336" s="23" t="s">
        <v>34</v>
      </c>
      <c r="D336" s="42" t="s">
        <v>50</v>
      </c>
      <c r="E336" s="43" t="s">
        <v>36</v>
      </c>
      <c r="F336" s="24">
        <v>36.81</v>
      </c>
      <c r="G336" s="25">
        <f>MEDIAN(H336,Table2[[#This Row],[Min (H)]])</f>
        <v>49.176404500000004</v>
      </c>
      <c r="H336" s="25">
        <v>61.542809000000005</v>
      </c>
      <c r="I336" s="24">
        <f>Table2[[#This Row],[Min (H)]]*2080</f>
        <v>76564.800000000003</v>
      </c>
      <c r="J336" s="24">
        <f>Table2[[#This Row],[Mid (H)]]*2080</f>
        <v>102286.92136000001</v>
      </c>
      <c r="K336" s="24">
        <f>Table2[[#This Row],[Max (H)]]*2080</f>
        <v>128009.04272000001</v>
      </c>
    </row>
    <row r="337" spans="1:11" x14ac:dyDescent="0.25">
      <c r="A337" s="44" t="s">
        <v>554</v>
      </c>
      <c r="B337" s="23" t="s">
        <v>555</v>
      </c>
      <c r="C337" s="23" t="s">
        <v>14</v>
      </c>
      <c r="D337" s="42" t="s">
        <v>168</v>
      </c>
      <c r="E337" s="43" t="s">
        <v>16</v>
      </c>
      <c r="F337" s="24">
        <v>15.06</v>
      </c>
      <c r="G337" s="25">
        <f>MEDIAN(H337,Table2[[#This Row],[Min (H)]])</f>
        <v>19.284772</v>
      </c>
      <c r="H337" s="25">
        <v>23.509544000000002</v>
      </c>
      <c r="I337" s="24">
        <f>Table2[[#This Row],[Min (H)]]*2080</f>
        <v>31324.799999999999</v>
      </c>
      <c r="J337" s="24">
        <f>Table2[[#This Row],[Mid (H)]]*2080</f>
        <v>40112.32576</v>
      </c>
      <c r="K337" s="24">
        <f>Table2[[#This Row],[Max (H)]]*2080</f>
        <v>48899.851520000004</v>
      </c>
    </row>
    <row r="338" spans="1:11" x14ac:dyDescent="0.25">
      <c r="A338" s="44" t="s">
        <v>556</v>
      </c>
      <c r="B338" s="23" t="s">
        <v>557</v>
      </c>
      <c r="C338" s="23" t="s">
        <v>14</v>
      </c>
      <c r="D338" s="42" t="s">
        <v>27</v>
      </c>
      <c r="E338" s="43" t="s">
        <v>16</v>
      </c>
      <c r="F338" s="24">
        <v>16.43</v>
      </c>
      <c r="G338" s="25">
        <f>MEDIAN(H338,Table2[[#This Row],[Min (H)]])</f>
        <v>21.412596000000001</v>
      </c>
      <c r="H338" s="25">
        <v>26.395192000000002</v>
      </c>
      <c r="I338" s="24">
        <f>Table2[[#This Row],[Min (H)]]*2080</f>
        <v>34174.400000000001</v>
      </c>
      <c r="J338" s="24">
        <f>Table2[[#This Row],[Mid (H)]]*2080</f>
        <v>44538.199679999998</v>
      </c>
      <c r="K338" s="24">
        <f>Table2[[#This Row],[Max (H)]]*2080</f>
        <v>54901.999360000002</v>
      </c>
    </row>
    <row r="339" spans="1:11" x14ac:dyDescent="0.25">
      <c r="A339" s="23" t="s">
        <v>558</v>
      </c>
      <c r="B339" s="23" t="s">
        <v>559</v>
      </c>
      <c r="C339" s="23" t="s">
        <v>14</v>
      </c>
      <c r="D339" s="42" t="s">
        <v>72</v>
      </c>
      <c r="E339" s="43" t="s">
        <v>16</v>
      </c>
      <c r="F339" s="24">
        <v>15</v>
      </c>
      <c r="G339" s="25">
        <f>MEDIAN(H339,Table2[[#This Row],[Min (H)]])</f>
        <v>17.849079500000002</v>
      </c>
      <c r="H339" s="25">
        <v>20.698159000000004</v>
      </c>
      <c r="I339" s="24">
        <f>Table2[[#This Row],[Min (H)]]*2080</f>
        <v>31200</v>
      </c>
      <c r="J339" s="24">
        <f>Table2[[#This Row],[Mid (H)]]*2080</f>
        <v>37126.085360000005</v>
      </c>
      <c r="K339" s="24">
        <f>Table2[[#This Row],[Max (H)]]*2080</f>
        <v>43052.170720000009</v>
      </c>
    </row>
    <row r="340" spans="1:11" x14ac:dyDescent="0.25">
      <c r="A340" s="23" t="s">
        <v>560</v>
      </c>
      <c r="B340" s="23" t="s">
        <v>561</v>
      </c>
      <c r="C340" s="23" t="s">
        <v>14</v>
      </c>
      <c r="D340" s="42" t="s">
        <v>31</v>
      </c>
      <c r="E340" s="43" t="s">
        <v>16</v>
      </c>
      <c r="F340" s="24">
        <v>19.13</v>
      </c>
      <c r="G340" s="25">
        <f>MEDIAN(H340,Table2[[#This Row],[Min (H)]])</f>
        <v>24.491863000000002</v>
      </c>
      <c r="H340" s="25">
        <v>29.853726000000002</v>
      </c>
      <c r="I340" s="24">
        <f>Table2[[#This Row],[Min (H)]]*2080</f>
        <v>39790.400000000001</v>
      </c>
      <c r="J340" s="24">
        <f>Table2[[#This Row],[Mid (H)]]*2080</f>
        <v>50943.075040000003</v>
      </c>
      <c r="K340" s="24">
        <f>Table2[[#This Row],[Max (H)]]*2080</f>
        <v>62095.750080000005</v>
      </c>
    </row>
    <row r="341" spans="1:11" x14ac:dyDescent="0.25">
      <c r="A341" s="23" t="s">
        <v>562</v>
      </c>
      <c r="B341" s="23" t="s">
        <v>563</v>
      </c>
      <c r="C341" s="23" t="s">
        <v>34</v>
      </c>
      <c r="D341" s="42" t="s">
        <v>37</v>
      </c>
      <c r="E341" s="43" t="s">
        <v>36</v>
      </c>
      <c r="F341" s="24">
        <v>29.04</v>
      </c>
      <c r="G341" s="25">
        <f>MEDIAN(H341,Table2[[#This Row],[Min (H)]])</f>
        <v>37.987107999999999</v>
      </c>
      <c r="H341" s="25">
        <v>46.934215999999999</v>
      </c>
      <c r="I341" s="24">
        <f>Table2[[#This Row],[Min (H)]]*2080</f>
        <v>60403.199999999997</v>
      </c>
      <c r="J341" s="24">
        <f>Table2[[#This Row],[Mid (H)]]*2080</f>
        <v>79013.184639999992</v>
      </c>
      <c r="K341" s="24">
        <f>Table2[[#This Row],[Max (H)]]*2080</f>
        <v>97623.169280000002</v>
      </c>
    </row>
    <row r="342" spans="1:11" x14ac:dyDescent="0.25">
      <c r="A342" s="23" t="s">
        <v>564</v>
      </c>
      <c r="B342" s="23" t="s">
        <v>565</v>
      </c>
      <c r="C342" s="23" t="s">
        <v>34</v>
      </c>
      <c r="D342" s="42" t="s">
        <v>39</v>
      </c>
      <c r="E342" s="43" t="s">
        <v>36</v>
      </c>
      <c r="F342" s="24">
        <v>25</v>
      </c>
      <c r="G342" s="25">
        <f>MEDIAN(H342,Table2[[#This Row],[Min (H)]])</f>
        <v>32.704840500000003</v>
      </c>
      <c r="H342" s="25">
        <v>40.409680999999999</v>
      </c>
      <c r="I342" s="24">
        <f>Table2[[#This Row],[Min (H)]]*2080</f>
        <v>52000</v>
      </c>
      <c r="J342" s="24">
        <f>Table2[[#This Row],[Mid (H)]]*2080</f>
        <v>68026.068240000008</v>
      </c>
      <c r="K342" s="24">
        <f>Table2[[#This Row],[Max (H)]]*2080</f>
        <v>84052.136480000001</v>
      </c>
    </row>
    <row r="343" spans="1:11" x14ac:dyDescent="0.25">
      <c r="A343" s="23" t="s">
        <v>566</v>
      </c>
      <c r="B343" s="23" t="s">
        <v>567</v>
      </c>
      <c r="C343" s="23" t="s">
        <v>34</v>
      </c>
      <c r="D343" s="42" t="s">
        <v>39</v>
      </c>
      <c r="E343" s="43" t="s">
        <v>36</v>
      </c>
      <c r="F343" s="24">
        <v>25</v>
      </c>
      <c r="G343" s="25">
        <f>MEDIAN(H343,Table2[[#This Row],[Min (H)]])</f>
        <v>32.704840500000003</v>
      </c>
      <c r="H343" s="25">
        <v>40.409680999999999</v>
      </c>
      <c r="I343" s="24">
        <f>Table2[[#This Row],[Min (H)]]*2080</f>
        <v>52000</v>
      </c>
      <c r="J343" s="24">
        <f>Table2[[#This Row],[Mid (H)]]*2080</f>
        <v>68026.068240000008</v>
      </c>
      <c r="K343" s="24">
        <f>Table2[[#This Row],[Max (H)]]*2080</f>
        <v>84052.136480000001</v>
      </c>
    </row>
    <row r="344" spans="1:11" x14ac:dyDescent="0.25">
      <c r="A344" s="23" t="s">
        <v>568</v>
      </c>
      <c r="B344" s="23" t="s">
        <v>569</v>
      </c>
      <c r="C344" s="23" t="s">
        <v>14</v>
      </c>
      <c r="D344" s="42" t="s">
        <v>17</v>
      </c>
      <c r="E344" s="43" t="s">
        <v>16</v>
      </c>
      <c r="F344" s="24">
        <v>17.89</v>
      </c>
      <c r="G344" s="25">
        <f>MEDIAN(H344,Table2[[#This Row],[Min (H)]])</f>
        <v>22.901139499999999</v>
      </c>
      <c r="H344" s="25">
        <v>27.912279000000002</v>
      </c>
      <c r="I344" s="24">
        <f>Table2[[#This Row],[Min (H)]]*2080</f>
        <v>37211.200000000004</v>
      </c>
      <c r="J344" s="24">
        <f>Table2[[#This Row],[Mid (H)]]*2080</f>
        <v>47634.370159999999</v>
      </c>
      <c r="K344" s="24">
        <f>Table2[[#This Row],[Max (H)]]*2080</f>
        <v>58057.54032</v>
      </c>
    </row>
    <row r="345" spans="1:11" x14ac:dyDescent="0.25">
      <c r="A345" s="23" t="s">
        <v>570</v>
      </c>
      <c r="B345" s="23" t="s">
        <v>571</v>
      </c>
      <c r="C345" s="23" t="s">
        <v>14</v>
      </c>
      <c r="D345" s="42" t="s">
        <v>15</v>
      </c>
      <c r="E345" s="43" t="s">
        <v>16</v>
      </c>
      <c r="F345" s="24">
        <v>21.59</v>
      </c>
      <c r="G345" s="25">
        <f>MEDIAN(H345,Table2[[#This Row],[Min (H)]])</f>
        <v>28.236196000000007</v>
      </c>
      <c r="H345" s="25">
        <v>34.88239200000001</v>
      </c>
      <c r="I345" s="24">
        <f>Table2[[#This Row],[Min (H)]]*2080</f>
        <v>44907.199999999997</v>
      </c>
      <c r="J345" s="24">
        <f>Table2[[#This Row],[Mid (H)]]*2080</f>
        <v>58731.287680000016</v>
      </c>
      <c r="K345" s="24">
        <f>Table2[[#This Row],[Max (H)]]*2080</f>
        <v>72555.37536000002</v>
      </c>
    </row>
    <row r="346" spans="1:11" x14ac:dyDescent="0.25">
      <c r="A346" s="44" t="s">
        <v>572</v>
      </c>
      <c r="B346" s="23" t="s">
        <v>573</v>
      </c>
      <c r="C346" s="23" t="s">
        <v>34</v>
      </c>
      <c r="D346" s="42" t="s">
        <v>105</v>
      </c>
      <c r="E346" s="43" t="s">
        <v>16</v>
      </c>
      <c r="F346" s="24">
        <v>21.59</v>
      </c>
      <c r="G346" s="25">
        <f>MEDIAN(H346,Table2[[#This Row],[Min (H)]])</f>
        <v>28.236196000000007</v>
      </c>
      <c r="H346" s="25">
        <v>34.88239200000001</v>
      </c>
      <c r="I346" s="24">
        <f>Table2[[#This Row],[Min (H)]]*2080</f>
        <v>44907.199999999997</v>
      </c>
      <c r="J346" s="24">
        <f>Table2[[#This Row],[Mid (H)]]*2080</f>
        <v>58731.287680000016</v>
      </c>
      <c r="K346" s="24">
        <f>Table2[[#This Row],[Max (H)]]*2080</f>
        <v>72555.37536000002</v>
      </c>
    </row>
    <row r="347" spans="1:11" x14ac:dyDescent="0.25">
      <c r="A347" s="23" t="s">
        <v>751</v>
      </c>
      <c r="B347" s="23" t="s">
        <v>1052</v>
      </c>
      <c r="C347" s="23" t="s">
        <v>14</v>
      </c>
      <c r="D347" s="42" t="s">
        <v>17</v>
      </c>
      <c r="E347" s="43" t="s">
        <v>16</v>
      </c>
      <c r="F347" s="24">
        <v>17.89</v>
      </c>
      <c r="G347" s="25">
        <f>MEDIAN(H347,Table2[[#This Row],[Min (H)]])</f>
        <v>22.901139499999999</v>
      </c>
      <c r="H347" s="25">
        <v>27.912279000000002</v>
      </c>
      <c r="I347" s="24">
        <f>Table2[[#This Row],[Min (H)]]*2080</f>
        <v>37211.200000000004</v>
      </c>
      <c r="J347" s="24">
        <f>Table2[[#This Row],[Mid (H)]]*2080</f>
        <v>47634.370159999999</v>
      </c>
      <c r="K347" s="24">
        <f>Table2[[#This Row],[Max (H)]]*2080</f>
        <v>58057.54032</v>
      </c>
    </row>
    <row r="348" spans="1:11" x14ac:dyDescent="0.25">
      <c r="A348" s="23" t="s">
        <v>752</v>
      </c>
      <c r="B348" s="23" t="s">
        <v>1053</v>
      </c>
      <c r="C348" s="23" t="s">
        <v>14</v>
      </c>
      <c r="D348" s="42" t="s">
        <v>31</v>
      </c>
      <c r="E348" s="43" t="s">
        <v>16</v>
      </c>
      <c r="F348" s="24">
        <v>19.13</v>
      </c>
      <c r="G348" s="25">
        <f>MEDIAN(H348,Table2[[#This Row],[Min (H)]])</f>
        <v>24.491863000000002</v>
      </c>
      <c r="H348" s="25">
        <v>29.853726000000002</v>
      </c>
      <c r="I348" s="24">
        <f>Table2[[#This Row],[Min (H)]]*2080</f>
        <v>39790.400000000001</v>
      </c>
      <c r="J348" s="24">
        <f>Table2[[#This Row],[Mid (H)]]*2080</f>
        <v>50943.075040000003</v>
      </c>
      <c r="K348" s="24">
        <f>Table2[[#This Row],[Max (H)]]*2080</f>
        <v>62095.750080000005</v>
      </c>
    </row>
    <row r="349" spans="1:11" x14ac:dyDescent="0.25">
      <c r="A349" s="23" t="s">
        <v>753</v>
      </c>
      <c r="B349" s="23" t="s">
        <v>1074</v>
      </c>
      <c r="C349" s="23" t="s">
        <v>14</v>
      </c>
      <c r="D349" s="42" t="s">
        <v>15</v>
      </c>
      <c r="E349" s="43" t="s">
        <v>16</v>
      </c>
      <c r="F349" s="24">
        <v>21.59</v>
      </c>
      <c r="G349" s="25">
        <f>MEDIAN(H349,Table2[[#This Row],[Min (H)]])</f>
        <v>28.236196000000007</v>
      </c>
      <c r="H349" s="25">
        <v>34.88239200000001</v>
      </c>
      <c r="I349" s="24">
        <f>Table2[[#This Row],[Min (H)]]*2080</f>
        <v>44907.199999999997</v>
      </c>
      <c r="J349" s="24">
        <f>Table2[[#This Row],[Mid (H)]]*2080</f>
        <v>58731.287680000016</v>
      </c>
      <c r="K349" s="24">
        <f>Table2[[#This Row],[Max (H)]]*2080</f>
        <v>72555.37536000002</v>
      </c>
    </row>
    <row r="350" spans="1:11" x14ac:dyDescent="0.25">
      <c r="A350" s="23" t="s">
        <v>754</v>
      </c>
      <c r="B350" s="23" t="s">
        <v>1054</v>
      </c>
      <c r="C350" s="23" t="s">
        <v>34</v>
      </c>
      <c r="D350" s="42" t="s">
        <v>37</v>
      </c>
      <c r="E350" s="43" t="s">
        <v>36</v>
      </c>
      <c r="F350" s="24">
        <v>29.04</v>
      </c>
      <c r="G350" s="25">
        <f>MEDIAN(H350,Table2[[#This Row],[Min (H)]])</f>
        <v>37.987107999999999</v>
      </c>
      <c r="H350" s="25">
        <v>46.934215999999999</v>
      </c>
      <c r="I350" s="24">
        <f>Table2[[#This Row],[Min (H)]]*2080</f>
        <v>60403.199999999997</v>
      </c>
      <c r="J350" s="24">
        <f>Table2[[#This Row],[Mid (H)]]*2080</f>
        <v>79013.184639999992</v>
      </c>
      <c r="K350" s="24">
        <f>Table2[[#This Row],[Max (H)]]*2080</f>
        <v>97623.169280000002</v>
      </c>
    </row>
    <row r="351" spans="1:11" x14ac:dyDescent="0.25">
      <c r="A351" s="23" t="s">
        <v>574</v>
      </c>
      <c r="B351" s="23" t="s">
        <v>575</v>
      </c>
      <c r="C351" s="23" t="s">
        <v>34</v>
      </c>
      <c r="D351" s="42" t="s">
        <v>37</v>
      </c>
      <c r="E351" s="43" t="s">
        <v>36</v>
      </c>
      <c r="F351" s="24">
        <v>29.04</v>
      </c>
      <c r="G351" s="25">
        <f>MEDIAN(H351,Table2[[#This Row],[Min (H)]])</f>
        <v>37.987107999999999</v>
      </c>
      <c r="H351" s="25">
        <v>46.934215999999999</v>
      </c>
      <c r="I351" s="24">
        <f>Table2[[#This Row],[Min (H)]]*2080</f>
        <v>60403.199999999997</v>
      </c>
      <c r="J351" s="24">
        <f>Table2[[#This Row],[Mid (H)]]*2080</f>
        <v>79013.184639999992</v>
      </c>
      <c r="K351" s="24">
        <f>Table2[[#This Row],[Max (H)]]*2080</f>
        <v>97623.169280000002</v>
      </c>
    </row>
    <row r="352" spans="1:11" x14ac:dyDescent="0.25">
      <c r="A352" s="23" t="s">
        <v>740</v>
      </c>
      <c r="B352" s="23" t="s">
        <v>741</v>
      </c>
      <c r="C352" s="23" t="s">
        <v>34</v>
      </c>
      <c r="D352" s="45" t="s">
        <v>35</v>
      </c>
      <c r="E352" s="43" t="s">
        <v>36</v>
      </c>
      <c r="F352" s="24">
        <v>36.729999999999997</v>
      </c>
      <c r="G352" s="25">
        <f>MEDIAN(H352,Table2[[#This Row],[Min (H)]])</f>
        <v>49.072750499999998</v>
      </c>
      <c r="H352" s="25">
        <v>61.415500999999999</v>
      </c>
      <c r="I352" s="24">
        <f>Table2[[#This Row],[Min (H)]]*2080</f>
        <v>76398.399999999994</v>
      </c>
      <c r="J352" s="24">
        <f>Table2[[#This Row],[Mid (H)]]*2080</f>
        <v>102071.32104</v>
      </c>
      <c r="K352" s="24">
        <f>Table2[[#This Row],[Max (H)]]*2080</f>
        <v>127744.24208</v>
      </c>
    </row>
    <row r="353" spans="1:11" x14ac:dyDescent="0.25">
      <c r="A353" s="23" t="s">
        <v>576</v>
      </c>
      <c r="B353" s="23" t="s">
        <v>577</v>
      </c>
      <c r="C353" s="23" t="s">
        <v>34</v>
      </c>
      <c r="D353" s="42" t="s">
        <v>360</v>
      </c>
      <c r="E353" s="43" t="s">
        <v>16</v>
      </c>
      <c r="F353" s="24">
        <v>15</v>
      </c>
      <c r="G353" s="25">
        <f>MEDIAN(H353,Table2[[#This Row],[Min (H)]])</f>
        <v>20.375</v>
      </c>
      <c r="H353" s="25">
        <v>25.75</v>
      </c>
      <c r="I353" s="24">
        <f>Table2[[#This Row],[Min (H)]]*2080</f>
        <v>31200</v>
      </c>
      <c r="J353" s="24">
        <f>Table2[[#This Row],[Mid (H)]]*2080</f>
        <v>42380</v>
      </c>
      <c r="K353" s="24">
        <f>Table2[[#This Row],[Max (H)]]*2080</f>
        <v>53560</v>
      </c>
    </row>
    <row r="354" spans="1:11" x14ac:dyDescent="0.25">
      <c r="A354" s="44" t="s">
        <v>866</v>
      </c>
      <c r="B354" s="23" t="s">
        <v>867</v>
      </c>
      <c r="C354" s="23" t="s">
        <v>34</v>
      </c>
      <c r="D354" s="42" t="s">
        <v>82</v>
      </c>
      <c r="E354" s="43" t="s">
        <v>36</v>
      </c>
      <c r="F354" s="24">
        <v>49.83</v>
      </c>
      <c r="G354" s="25">
        <f>MEDIAN(H354,Table2[[#This Row],[Min (H)]])</f>
        <v>65.552774499999998</v>
      </c>
      <c r="H354" s="25">
        <v>81.275548999999998</v>
      </c>
      <c r="I354" s="24">
        <f>Table2[[#This Row],[Min (H)]]*2080</f>
        <v>103646.39999999999</v>
      </c>
      <c r="J354" s="24">
        <f>Table2[[#This Row],[Mid (H)]]*2080</f>
        <v>136349.77095999999</v>
      </c>
      <c r="K354" s="24">
        <f>Table2[[#This Row],[Max (H)]]*2080</f>
        <v>169053.14191999999</v>
      </c>
    </row>
    <row r="355" spans="1:11" x14ac:dyDescent="0.25">
      <c r="A355" s="44" t="s">
        <v>929</v>
      </c>
      <c r="B355" s="23" t="s">
        <v>933</v>
      </c>
      <c r="C355" s="23" t="s">
        <v>14</v>
      </c>
      <c r="D355" s="42" t="s">
        <v>185</v>
      </c>
      <c r="E355" s="43" t="s">
        <v>16</v>
      </c>
      <c r="F355" s="25">
        <v>29.36</v>
      </c>
      <c r="G355" s="25">
        <v>38.401724000000002</v>
      </c>
      <c r="H355" s="25">
        <v>47.443447999999997</v>
      </c>
      <c r="I355" s="24">
        <v>61068.799999999996</v>
      </c>
      <c r="J355" s="24">
        <v>79875.585919999998</v>
      </c>
      <c r="K355" s="24">
        <v>98682.371839999993</v>
      </c>
    </row>
    <row r="356" spans="1:11" x14ac:dyDescent="0.25">
      <c r="A356" s="44" t="s">
        <v>930</v>
      </c>
      <c r="B356" s="23" t="s">
        <v>934</v>
      </c>
      <c r="C356" s="23" t="s">
        <v>14</v>
      </c>
      <c r="D356" s="42" t="s">
        <v>357</v>
      </c>
      <c r="E356" s="43" t="s">
        <v>16</v>
      </c>
      <c r="F356" s="25">
        <v>33.159999999999997</v>
      </c>
      <c r="G356" s="25">
        <v>43.378333999999995</v>
      </c>
      <c r="H356" s="25">
        <v>53.596668000000001</v>
      </c>
      <c r="I356" s="24">
        <v>68972.799999999988</v>
      </c>
      <c r="J356" s="24">
        <v>90226.93471999999</v>
      </c>
      <c r="K356" s="24">
        <v>111481.06944000001</v>
      </c>
    </row>
    <row r="357" spans="1:11" x14ac:dyDescent="0.25">
      <c r="A357" s="44" t="s">
        <v>927</v>
      </c>
      <c r="B357" s="23" t="s">
        <v>931</v>
      </c>
      <c r="C357" s="23" t="s">
        <v>14</v>
      </c>
      <c r="D357" s="42" t="s">
        <v>18</v>
      </c>
      <c r="E357" s="43" t="s">
        <v>16</v>
      </c>
      <c r="F357" s="25">
        <v>23.18</v>
      </c>
      <c r="G357" s="25">
        <v>29.673040500000003</v>
      </c>
      <c r="H357" s="25">
        <v>36.166081000000005</v>
      </c>
      <c r="I357" s="24">
        <v>48214.400000000001</v>
      </c>
      <c r="J357" s="24">
        <v>61719.924240000008</v>
      </c>
      <c r="K357" s="24">
        <v>75225.448480000006</v>
      </c>
    </row>
    <row r="358" spans="1:11" x14ac:dyDescent="0.25">
      <c r="A358" s="44" t="s">
        <v>928</v>
      </c>
      <c r="B358" s="23" t="s">
        <v>932</v>
      </c>
      <c r="C358" s="23" t="s">
        <v>14</v>
      </c>
      <c r="D358" s="42" t="s">
        <v>19</v>
      </c>
      <c r="E358" s="43" t="s">
        <v>16</v>
      </c>
      <c r="F358" s="25">
        <v>29.36</v>
      </c>
      <c r="G358" s="25">
        <v>38.401724000000002</v>
      </c>
      <c r="H358" s="25">
        <v>47.443447999999997</v>
      </c>
      <c r="I358" s="24">
        <v>61068.799999999996</v>
      </c>
      <c r="J358" s="24">
        <v>79875.585919999998</v>
      </c>
      <c r="K358" s="24">
        <v>98682.371839999993</v>
      </c>
    </row>
    <row r="359" spans="1:11" x14ac:dyDescent="0.25">
      <c r="A359" s="44" t="s">
        <v>579</v>
      </c>
      <c r="B359" s="23" t="s">
        <v>1080</v>
      </c>
      <c r="C359" s="23" t="s">
        <v>34</v>
      </c>
      <c r="D359" s="42" t="s">
        <v>37</v>
      </c>
      <c r="E359" s="43" t="s">
        <v>36</v>
      </c>
      <c r="F359" s="24">
        <v>29.04</v>
      </c>
      <c r="G359" s="25">
        <v>37.987107999999999</v>
      </c>
      <c r="H359" s="25">
        <v>46.934215999999999</v>
      </c>
      <c r="I359" s="24">
        <v>60403.199999999997</v>
      </c>
      <c r="J359" s="24">
        <v>79013.184639999992</v>
      </c>
      <c r="K359" s="24">
        <v>97623.169280000002</v>
      </c>
    </row>
    <row r="360" spans="1:11" x14ac:dyDescent="0.25">
      <c r="A360" s="23" t="s">
        <v>578</v>
      </c>
      <c r="B360" s="23" t="s">
        <v>1055</v>
      </c>
      <c r="C360" s="23" t="s">
        <v>14</v>
      </c>
      <c r="D360" s="42" t="s">
        <v>17</v>
      </c>
      <c r="E360" s="43" t="s">
        <v>16</v>
      </c>
      <c r="F360" s="24">
        <v>17.89</v>
      </c>
      <c r="G360" s="25">
        <f>MEDIAN(H360,Table2[[#This Row],[Min (H)]])</f>
        <v>22.901139499999999</v>
      </c>
      <c r="H360" s="25">
        <v>27.912279000000002</v>
      </c>
      <c r="I360" s="24">
        <f>Table2[[#This Row],[Min (H)]]*2080</f>
        <v>37211.200000000004</v>
      </c>
      <c r="J360" s="24">
        <f>Table2[[#This Row],[Mid (H)]]*2080</f>
        <v>47634.370159999999</v>
      </c>
      <c r="K360" s="24">
        <f>Table2[[#This Row],[Max (H)]]*2080</f>
        <v>58057.54032</v>
      </c>
    </row>
    <row r="361" spans="1:11" x14ac:dyDescent="0.25">
      <c r="A361" s="23" t="s">
        <v>580</v>
      </c>
      <c r="B361" s="23" t="s">
        <v>581</v>
      </c>
      <c r="C361" s="23" t="s">
        <v>14</v>
      </c>
      <c r="D361" s="42" t="s">
        <v>31</v>
      </c>
      <c r="E361" s="43" t="s">
        <v>16</v>
      </c>
      <c r="F361" s="24">
        <v>19.13</v>
      </c>
      <c r="G361" s="25">
        <f>MEDIAN(H361,Table2[[#This Row],[Min (H)]])</f>
        <v>24.491863000000002</v>
      </c>
      <c r="H361" s="25">
        <v>29.853726000000002</v>
      </c>
      <c r="I361" s="24">
        <f>Table2[[#This Row],[Min (H)]]*2080</f>
        <v>39790.400000000001</v>
      </c>
      <c r="J361" s="24">
        <f>Table2[[#This Row],[Mid (H)]]*2080</f>
        <v>50943.075040000003</v>
      </c>
      <c r="K361" s="24">
        <f>Table2[[#This Row],[Max (H)]]*2080</f>
        <v>62095.750080000005</v>
      </c>
    </row>
    <row r="362" spans="1:11" x14ac:dyDescent="0.25">
      <c r="A362" s="23" t="s">
        <v>582</v>
      </c>
      <c r="B362" s="23" t="s">
        <v>583</v>
      </c>
      <c r="C362" s="23" t="s">
        <v>66</v>
      </c>
      <c r="D362" s="42" t="s">
        <v>15</v>
      </c>
      <c r="E362" s="43" t="s">
        <v>16</v>
      </c>
      <c r="F362" s="24">
        <v>21.59</v>
      </c>
      <c r="G362" s="25">
        <f>MEDIAN(H362,Table2[[#This Row],[Min (H)]])</f>
        <v>28.236196000000007</v>
      </c>
      <c r="H362" s="25">
        <v>34.88239200000001</v>
      </c>
      <c r="I362" s="24">
        <f>Table2[[#This Row],[Min (H)]]*2080</f>
        <v>44907.199999999997</v>
      </c>
      <c r="J362" s="24">
        <f>Table2[[#This Row],[Mid (H)]]*2080</f>
        <v>58731.287680000016</v>
      </c>
      <c r="K362" s="24">
        <f>Table2[[#This Row],[Max (H)]]*2080</f>
        <v>72555.37536000002</v>
      </c>
    </row>
    <row r="363" spans="1:11" x14ac:dyDescent="0.25">
      <c r="A363" s="44" t="s">
        <v>609</v>
      </c>
      <c r="B363" s="23" t="s">
        <v>584</v>
      </c>
      <c r="C363" s="23" t="s">
        <v>34</v>
      </c>
      <c r="D363" s="45" t="s">
        <v>38</v>
      </c>
      <c r="E363" s="43" t="s">
        <v>36</v>
      </c>
      <c r="F363" s="25">
        <v>32.31</v>
      </c>
      <c r="G363" s="25">
        <f>MEDIAN(H363,Table2[[#This Row],[Min (H)]])</f>
        <v>43.160209500000001</v>
      </c>
      <c r="H363" s="25">
        <v>54.010418999999999</v>
      </c>
      <c r="I363" s="24">
        <f>Table2[[#This Row],[Min (H)]]*2080</f>
        <v>67204.800000000003</v>
      </c>
      <c r="J363" s="24">
        <f>Table2[[#This Row],[Mid (H)]]*2080</f>
        <v>89773.235759999996</v>
      </c>
      <c r="K363" s="24">
        <f>Table2[[#This Row],[Max (H)]]*2080</f>
        <v>112341.67152</v>
      </c>
    </row>
    <row r="364" spans="1:11" x14ac:dyDescent="0.25">
      <c r="A364" s="44" t="s">
        <v>749</v>
      </c>
      <c r="B364" s="23" t="s">
        <v>750</v>
      </c>
      <c r="C364" s="23" t="s">
        <v>34</v>
      </c>
      <c r="D364" s="45" t="s">
        <v>262</v>
      </c>
      <c r="E364" s="43" t="s">
        <v>36</v>
      </c>
      <c r="F364" s="25">
        <v>72.39</v>
      </c>
      <c r="G364" s="25">
        <f>MEDIAN(H364,Table2[[#This Row],[Min (H)]])</f>
        <v>99.175328500000006</v>
      </c>
      <c r="H364" s="25">
        <v>125.96065700000001</v>
      </c>
      <c r="I364" s="24">
        <f>Table2[[#This Row],[Min (H)]]*2080</f>
        <v>150571.20000000001</v>
      </c>
      <c r="J364" s="24">
        <f>Table2[[#This Row],[Mid (H)]]*2080</f>
        <v>206284.68328000003</v>
      </c>
      <c r="K364" s="24">
        <f>Table2[[#This Row],[Max (H)]]*2080</f>
        <v>261998.16656000001</v>
      </c>
    </row>
    <row r="365" spans="1:11" x14ac:dyDescent="0.25">
      <c r="A365" s="23" t="s">
        <v>585</v>
      </c>
      <c r="B365" s="23" t="s">
        <v>1056</v>
      </c>
      <c r="C365" s="23" t="s">
        <v>14</v>
      </c>
      <c r="D365" s="42" t="s">
        <v>15</v>
      </c>
      <c r="E365" s="43" t="s">
        <v>16</v>
      </c>
      <c r="F365" s="25">
        <v>21.59</v>
      </c>
      <c r="G365" s="25">
        <f>MEDIAN(H365,Table2[[#This Row],[Min (H)]])</f>
        <v>28.236196000000007</v>
      </c>
      <c r="H365" s="25">
        <v>34.88239200000001</v>
      </c>
      <c r="I365" s="24">
        <f>Table2[[#This Row],[Min (H)]]*2080</f>
        <v>44907.199999999997</v>
      </c>
      <c r="J365" s="24">
        <f>Table2[[#This Row],[Mid (H)]]*2080</f>
        <v>58731.287680000016</v>
      </c>
      <c r="K365" s="24">
        <f>Table2[[#This Row],[Max (H)]]*2080</f>
        <v>72555.37536000002</v>
      </c>
    </row>
    <row r="366" spans="1:11" x14ac:dyDescent="0.25">
      <c r="A366" s="23" t="s">
        <v>829</v>
      </c>
      <c r="B366" s="23" t="s">
        <v>830</v>
      </c>
      <c r="C366" s="23" t="s">
        <v>34</v>
      </c>
      <c r="D366" s="45" t="s">
        <v>76</v>
      </c>
      <c r="E366" s="43" t="s">
        <v>36</v>
      </c>
      <c r="F366" s="24">
        <v>48.04</v>
      </c>
      <c r="G366" s="25">
        <f>MEDIAN(H366,Table2[[#This Row],[Min (H)]])</f>
        <v>64.503944000000004</v>
      </c>
      <c r="H366" s="25">
        <v>80.967888000000002</v>
      </c>
      <c r="I366" s="24">
        <f>Table2[[#This Row],[Min (H)]]*2080</f>
        <v>99923.199999999997</v>
      </c>
      <c r="J366" s="24">
        <f>Table2[[#This Row],[Mid (H)]]*2080</f>
        <v>134168.20352000001</v>
      </c>
      <c r="K366" s="24">
        <f>Table2[[#This Row],[Max (H)]]*2080</f>
        <v>168413.20704000001</v>
      </c>
    </row>
    <row r="367" spans="1:11" x14ac:dyDescent="0.25">
      <c r="A367" s="23" t="s">
        <v>586</v>
      </c>
      <c r="B367" s="23" t="s">
        <v>587</v>
      </c>
      <c r="C367" s="23" t="s">
        <v>14</v>
      </c>
      <c r="D367" s="42" t="s">
        <v>31</v>
      </c>
      <c r="E367" s="43" t="s">
        <v>16</v>
      </c>
      <c r="F367" s="25">
        <v>19.13</v>
      </c>
      <c r="G367" s="25">
        <f>MEDIAN(H367,Table2[[#This Row],[Min (H)]])</f>
        <v>24.491863000000002</v>
      </c>
      <c r="H367" s="25">
        <v>29.853726000000002</v>
      </c>
      <c r="I367" s="24">
        <f>Table2[[#This Row],[Min (H)]]*2080</f>
        <v>39790.400000000001</v>
      </c>
      <c r="J367" s="24">
        <f>Table2[[#This Row],[Mid (H)]]*2080</f>
        <v>50943.075040000003</v>
      </c>
      <c r="K367" s="24">
        <f>Table2[[#This Row],[Max (H)]]*2080</f>
        <v>62095.750080000005</v>
      </c>
    </row>
    <row r="368" spans="1:11" x14ac:dyDescent="0.25">
      <c r="A368" s="23" t="s">
        <v>588</v>
      </c>
      <c r="B368" s="23" t="s">
        <v>589</v>
      </c>
      <c r="C368" s="23" t="s">
        <v>14</v>
      </c>
      <c r="D368" s="42" t="s">
        <v>31</v>
      </c>
      <c r="E368" s="43" t="s">
        <v>16</v>
      </c>
      <c r="F368" s="25">
        <v>19.13</v>
      </c>
      <c r="G368" s="25">
        <f>MEDIAN(H368,Table2[[#This Row],[Min (H)]])</f>
        <v>24.491863000000002</v>
      </c>
      <c r="H368" s="25">
        <v>29.853726000000002</v>
      </c>
      <c r="I368" s="24">
        <f>Table2[[#This Row],[Min (H)]]*2080</f>
        <v>39790.400000000001</v>
      </c>
      <c r="J368" s="24">
        <f>Table2[[#This Row],[Mid (H)]]*2080</f>
        <v>50943.075040000003</v>
      </c>
      <c r="K368" s="24">
        <f>Table2[[#This Row],[Max (H)]]*2080</f>
        <v>62095.750080000005</v>
      </c>
    </row>
    <row r="369" spans="1:11" x14ac:dyDescent="0.25">
      <c r="A369" s="23" t="s">
        <v>590</v>
      </c>
      <c r="B369" s="23" t="s">
        <v>591</v>
      </c>
      <c r="C369" s="23" t="s">
        <v>23</v>
      </c>
      <c r="D369" s="42" t="s">
        <v>33</v>
      </c>
      <c r="E369" s="43" t="s">
        <v>16</v>
      </c>
      <c r="F369" s="25">
        <v>20.91</v>
      </c>
      <c r="G369" s="25"/>
      <c r="H369" s="25">
        <v>29.27</v>
      </c>
      <c r="I369" s="24">
        <v>43494.568835400009</v>
      </c>
      <c r="J369" s="24"/>
      <c r="K369" s="24">
        <v>60891.427886620004</v>
      </c>
    </row>
    <row r="370" spans="1:11" x14ac:dyDescent="0.25">
      <c r="A370" s="23" t="s">
        <v>592</v>
      </c>
      <c r="B370" s="23" t="s">
        <v>593</v>
      </c>
      <c r="C370" s="23" t="s">
        <v>14</v>
      </c>
      <c r="D370" s="42" t="s">
        <v>152</v>
      </c>
      <c r="E370" s="43" t="s">
        <v>16</v>
      </c>
      <c r="F370" s="25">
        <v>15</v>
      </c>
      <c r="G370" s="25">
        <f>MEDIAN(H370,Table2[[#This Row],[Min (H)]])</f>
        <v>18.549273499999998</v>
      </c>
      <c r="H370" s="25">
        <v>22.098547</v>
      </c>
      <c r="I370" s="24">
        <f>Table2[[#This Row],[Min (H)]]*2080</f>
        <v>31200</v>
      </c>
      <c r="J370" s="24">
        <f>Table2[[#This Row],[Mid (H)]]*2080</f>
        <v>38582.488879999997</v>
      </c>
      <c r="K370" s="24">
        <f>Table2[[#This Row],[Max (H)]]*2080</f>
        <v>45964.977760000002</v>
      </c>
    </row>
    <row r="371" spans="1:11" x14ac:dyDescent="0.25">
      <c r="A371" s="23" t="s">
        <v>594</v>
      </c>
      <c r="B371" s="23" t="s">
        <v>595</v>
      </c>
      <c r="C371" s="23" t="s">
        <v>14</v>
      </c>
      <c r="D371" s="42" t="s">
        <v>168</v>
      </c>
      <c r="E371" s="43" t="s">
        <v>16</v>
      </c>
      <c r="F371" s="24">
        <v>15.06</v>
      </c>
      <c r="G371" s="25">
        <f>MEDIAN(H371,Table2[[#This Row],[Min (H)]])</f>
        <v>19.284772</v>
      </c>
      <c r="H371" s="25">
        <v>23.509544000000002</v>
      </c>
      <c r="I371" s="24">
        <f>Table2[[#This Row],[Min (H)]]*2080</f>
        <v>31324.799999999999</v>
      </c>
      <c r="J371" s="24">
        <f>Table2[[#This Row],[Mid (H)]]*2080</f>
        <v>40112.32576</v>
      </c>
      <c r="K371" s="24">
        <f>Table2[[#This Row],[Max (H)]]*2080</f>
        <v>48899.851520000004</v>
      </c>
    </row>
    <row r="372" spans="1:11" x14ac:dyDescent="0.25">
      <c r="A372" s="23" t="s">
        <v>596</v>
      </c>
      <c r="B372" s="23" t="s">
        <v>1057</v>
      </c>
      <c r="C372" s="23" t="s">
        <v>14</v>
      </c>
      <c r="D372" s="45" t="s">
        <v>15</v>
      </c>
      <c r="E372" s="43" t="s">
        <v>16</v>
      </c>
      <c r="F372" s="25">
        <v>21.59</v>
      </c>
      <c r="G372" s="25">
        <f>MEDIAN(H372,Table2[[#This Row],[Min (H)]])</f>
        <v>28.236196000000007</v>
      </c>
      <c r="H372" s="25">
        <v>34.88239200000001</v>
      </c>
      <c r="I372" s="24">
        <f>Table2[[#This Row],[Min (H)]]*2080</f>
        <v>44907.199999999997</v>
      </c>
      <c r="J372" s="24">
        <f>Table2[[#This Row],[Mid (H)]]*2080</f>
        <v>58731.287680000016</v>
      </c>
      <c r="K372" s="24">
        <f>Table2[[#This Row],[Max (H)]]*2080</f>
        <v>72555.37536000002</v>
      </c>
    </row>
    <row r="373" spans="1:11" x14ac:dyDescent="0.25">
      <c r="A373" s="23" t="s">
        <v>597</v>
      </c>
      <c r="B373" s="23" t="s">
        <v>598</v>
      </c>
      <c r="C373" s="23" t="s">
        <v>34</v>
      </c>
      <c r="D373" s="42" t="s">
        <v>38</v>
      </c>
      <c r="E373" s="43" t="s">
        <v>36</v>
      </c>
      <c r="F373" s="25">
        <v>32.31</v>
      </c>
      <c r="G373" s="25">
        <f>MEDIAN(H373,Table2[[#This Row],[Min (H)]])</f>
        <v>43.160209500000001</v>
      </c>
      <c r="H373" s="25">
        <v>54.010418999999999</v>
      </c>
      <c r="I373" s="24">
        <f>Table2[[#This Row],[Min (H)]]*2080</f>
        <v>67204.800000000003</v>
      </c>
      <c r="J373" s="24">
        <f>Table2[[#This Row],[Mid (H)]]*2080</f>
        <v>89773.235759999996</v>
      </c>
      <c r="K373" s="24">
        <f>Table2[[#This Row],[Max (H)]]*2080</f>
        <v>112341.67152</v>
      </c>
    </row>
    <row r="374" spans="1:11" x14ac:dyDescent="0.25">
      <c r="A374" s="23" t="s">
        <v>599</v>
      </c>
      <c r="B374" s="23" t="s">
        <v>600</v>
      </c>
      <c r="C374" s="23" t="s">
        <v>14</v>
      </c>
      <c r="D374" s="42" t="s">
        <v>168</v>
      </c>
      <c r="E374" s="43" t="s">
        <v>16</v>
      </c>
      <c r="F374" s="24">
        <v>15.06</v>
      </c>
      <c r="G374" s="25">
        <f>MEDIAN(H374,Table2[[#This Row],[Min (H)]])</f>
        <v>19.284772</v>
      </c>
      <c r="H374" s="25">
        <v>23.509544000000002</v>
      </c>
      <c r="I374" s="24">
        <f>Table2[[#This Row],[Min (H)]]*2080</f>
        <v>31324.799999999999</v>
      </c>
      <c r="J374" s="24">
        <f>Table2[[#This Row],[Mid (H)]]*2080</f>
        <v>40112.32576</v>
      </c>
      <c r="K374" s="24">
        <f>Table2[[#This Row],[Max (H)]]*2080</f>
        <v>48899.851520000004</v>
      </c>
    </row>
    <row r="375" spans="1:11" x14ac:dyDescent="0.25">
      <c r="A375" s="23" t="s">
        <v>601</v>
      </c>
      <c r="B375" s="23" t="s">
        <v>1058</v>
      </c>
      <c r="C375" s="23" t="s">
        <v>34</v>
      </c>
      <c r="D375" s="42" t="s">
        <v>82</v>
      </c>
      <c r="E375" s="43" t="s">
        <v>36</v>
      </c>
      <c r="F375" s="25">
        <v>49.83</v>
      </c>
      <c r="G375" s="25">
        <f>MEDIAN(H375,Table2[[#This Row],[Min (H)]])</f>
        <v>65.552774499999998</v>
      </c>
      <c r="H375" s="25">
        <v>81.275548999999998</v>
      </c>
      <c r="I375" s="24">
        <f>Table2[[#This Row],[Min (H)]]*2080</f>
        <v>103646.39999999999</v>
      </c>
      <c r="J375" s="24">
        <f>Table2[[#This Row],[Mid (H)]]*2080</f>
        <v>136349.77095999999</v>
      </c>
      <c r="K375" s="24">
        <f>Table2[[#This Row],[Max (H)]]*2080</f>
        <v>169053.14191999999</v>
      </c>
    </row>
    <row r="376" spans="1:11" x14ac:dyDescent="0.25">
      <c r="A376" s="23" t="s">
        <v>602</v>
      </c>
      <c r="B376" s="23" t="s">
        <v>800</v>
      </c>
      <c r="C376" s="23" t="s">
        <v>14</v>
      </c>
      <c r="D376" s="42" t="s">
        <v>31</v>
      </c>
      <c r="E376" s="43" t="s">
        <v>16</v>
      </c>
      <c r="F376" s="25">
        <v>19.13</v>
      </c>
      <c r="G376" s="25">
        <f>MEDIAN(H376,Table2[[#This Row],[Min (H)]])</f>
        <v>24.491863000000002</v>
      </c>
      <c r="H376" s="25">
        <v>29.853726000000002</v>
      </c>
      <c r="I376" s="24">
        <f>Table2[[#This Row],[Min (H)]]*2080</f>
        <v>39790.400000000001</v>
      </c>
      <c r="J376" s="24">
        <f>Table2[[#This Row],[Mid (H)]]*2080</f>
        <v>50943.075040000003</v>
      </c>
      <c r="K376" s="24">
        <f>Table2[[#This Row],[Max (H)]]*2080</f>
        <v>62095.750080000005</v>
      </c>
    </row>
    <row r="377" spans="1:11" x14ac:dyDescent="0.25">
      <c r="A377" s="44" t="s">
        <v>603</v>
      </c>
      <c r="B377" s="23" t="s">
        <v>604</v>
      </c>
      <c r="C377" s="23" t="s">
        <v>14</v>
      </c>
      <c r="D377" s="42" t="s">
        <v>72</v>
      </c>
      <c r="E377" s="43" t="s">
        <v>16</v>
      </c>
      <c r="F377" s="24">
        <v>15</v>
      </c>
      <c r="G377" s="25">
        <f>MEDIAN(H377,Table2[[#This Row],[Min (H)]])</f>
        <v>17.849079500000002</v>
      </c>
      <c r="H377" s="25">
        <v>20.698159000000004</v>
      </c>
      <c r="I377" s="24">
        <f>Table2[[#This Row],[Min (H)]]*2080</f>
        <v>31200</v>
      </c>
      <c r="J377" s="24">
        <f>Table2[[#This Row],[Mid (H)]]*2080</f>
        <v>37126.085360000005</v>
      </c>
      <c r="K377" s="24">
        <f>Table2[[#This Row],[Max (H)]]*2080</f>
        <v>43052.170720000009</v>
      </c>
    </row>
    <row r="378" spans="1:11" x14ac:dyDescent="0.25">
      <c r="A378" s="23" t="s">
        <v>605</v>
      </c>
      <c r="B378" s="23" t="s">
        <v>606</v>
      </c>
      <c r="C378" s="23" t="s">
        <v>14</v>
      </c>
      <c r="D378" s="42" t="s">
        <v>168</v>
      </c>
      <c r="E378" s="43" t="s">
        <v>16</v>
      </c>
      <c r="F378" s="25">
        <v>15.06</v>
      </c>
      <c r="G378" s="25">
        <f>MEDIAN(H378,Table2[[#This Row],[Min (H)]])</f>
        <v>19.284772</v>
      </c>
      <c r="H378" s="25">
        <v>23.509544000000002</v>
      </c>
      <c r="I378" s="24">
        <f>Table2[[#This Row],[Min (H)]]*2080</f>
        <v>31324.799999999999</v>
      </c>
      <c r="J378" s="24">
        <f>Table2[[#This Row],[Mid (H)]]*2080</f>
        <v>40112.32576</v>
      </c>
      <c r="K378" s="24">
        <f>Table2[[#This Row],[Max (H)]]*2080</f>
        <v>48899.851520000004</v>
      </c>
    </row>
    <row r="379" spans="1:11" x14ac:dyDescent="0.25">
      <c r="A379" s="23" t="s">
        <v>607</v>
      </c>
      <c r="B379" s="23" t="s">
        <v>608</v>
      </c>
      <c r="C379" s="23" t="s">
        <v>34</v>
      </c>
      <c r="D379" s="42" t="s">
        <v>39</v>
      </c>
      <c r="E379" s="43" t="s">
        <v>36</v>
      </c>
      <c r="F379" s="25">
        <v>25</v>
      </c>
      <c r="G379" s="25">
        <f>MEDIAN(H379,Table2[[#This Row],[Min (H)]])</f>
        <v>32.704840500000003</v>
      </c>
      <c r="H379" s="25">
        <v>40.409680999999999</v>
      </c>
      <c r="I379" s="24">
        <f>Table2[[#This Row],[Min (H)]]*2080</f>
        <v>52000</v>
      </c>
      <c r="J379" s="24">
        <f>Table2[[#This Row],[Mid (H)]]*2080</f>
        <v>68026.068240000008</v>
      </c>
      <c r="K379" s="24">
        <f>Table2[[#This Row],[Max (H)]]*2080</f>
        <v>84052.136480000001</v>
      </c>
    </row>
    <row r="380" spans="1:11" x14ac:dyDescent="0.25">
      <c r="A380" s="44" t="s">
        <v>877</v>
      </c>
      <c r="B380" s="23" t="s">
        <v>876</v>
      </c>
      <c r="C380" s="23" t="s">
        <v>34</v>
      </c>
      <c r="D380" s="42" t="s">
        <v>35</v>
      </c>
      <c r="E380" s="43" t="s">
        <v>36</v>
      </c>
      <c r="F380" s="25">
        <v>36.729999999999997</v>
      </c>
      <c r="G380" s="25">
        <v>49.072750499999998</v>
      </c>
      <c r="H380" s="25">
        <v>61.415500999999999</v>
      </c>
      <c r="I380" s="24">
        <v>76398.399999999994</v>
      </c>
      <c r="J380" s="24">
        <v>102071.32104</v>
      </c>
      <c r="K380" s="24">
        <v>127744.24208</v>
      </c>
    </row>
    <row r="381" spans="1:11" x14ac:dyDescent="0.25">
      <c r="A381" s="23" t="s">
        <v>610</v>
      </c>
      <c r="B381" s="23" t="s">
        <v>611</v>
      </c>
      <c r="C381" s="23" t="s">
        <v>34</v>
      </c>
      <c r="D381" s="42" t="s">
        <v>39</v>
      </c>
      <c r="E381" s="43" t="s">
        <v>36</v>
      </c>
      <c r="F381" s="25">
        <v>25</v>
      </c>
      <c r="G381" s="25">
        <f>MEDIAN(H381,Table2[[#This Row],[Min (H)]])</f>
        <v>32.704840500000003</v>
      </c>
      <c r="H381" s="25">
        <v>40.409680999999999</v>
      </c>
      <c r="I381" s="24">
        <f>Table2[[#This Row],[Min (H)]]*2080</f>
        <v>52000</v>
      </c>
      <c r="J381" s="24">
        <f>Table2[[#This Row],[Mid (H)]]*2080</f>
        <v>68026.068240000008</v>
      </c>
      <c r="K381" s="24">
        <f>Table2[[#This Row],[Max (H)]]*2080</f>
        <v>84052.136480000001</v>
      </c>
    </row>
    <row r="382" spans="1:11" x14ac:dyDescent="0.25">
      <c r="A382" s="23" t="s">
        <v>612</v>
      </c>
      <c r="B382" s="23" t="s">
        <v>613</v>
      </c>
      <c r="C382" s="23" t="s">
        <v>34</v>
      </c>
      <c r="D382" s="42" t="s">
        <v>37</v>
      </c>
      <c r="E382" s="43" t="s">
        <v>36</v>
      </c>
      <c r="F382" s="24">
        <v>29.04</v>
      </c>
      <c r="G382" s="25">
        <f>MEDIAN(H382,Table2[[#This Row],[Min (H)]])</f>
        <v>37.987107999999999</v>
      </c>
      <c r="H382" s="25">
        <v>46.934215999999999</v>
      </c>
      <c r="I382" s="24">
        <f>Table2[[#This Row],[Min (H)]]*2080</f>
        <v>60403.199999999997</v>
      </c>
      <c r="J382" s="24">
        <f>Table2[[#This Row],[Mid (H)]]*2080</f>
        <v>79013.184639999992</v>
      </c>
      <c r="K382" s="24">
        <f>Table2[[#This Row],[Max (H)]]*2080</f>
        <v>97623.169280000002</v>
      </c>
    </row>
    <row r="383" spans="1:11" x14ac:dyDescent="0.25">
      <c r="A383" s="44" t="s">
        <v>882</v>
      </c>
      <c r="B383" s="23" t="s">
        <v>1082</v>
      </c>
      <c r="C383" s="23" t="s">
        <v>34</v>
      </c>
      <c r="D383" s="45" t="s">
        <v>38</v>
      </c>
      <c r="E383" s="43" t="s">
        <v>36</v>
      </c>
      <c r="F383" s="24">
        <v>32.31</v>
      </c>
      <c r="G383" s="25">
        <f>MEDIAN(H383,Table2[[#This Row],[Min (H)]])</f>
        <v>43.160209500000001</v>
      </c>
      <c r="H383" s="25">
        <v>54.010418999999999</v>
      </c>
      <c r="I383" s="24">
        <f>Table2[[#This Row],[Min (H)]]*2080</f>
        <v>67204.800000000003</v>
      </c>
      <c r="J383" s="24">
        <f>Table2[[#This Row],[Mid (H)]]*2080</f>
        <v>89773.235759999996</v>
      </c>
      <c r="K383" s="24">
        <f>Table2[[#This Row],[Max (H)]]*2080</f>
        <v>112341.67152</v>
      </c>
    </row>
    <row r="384" spans="1:11" x14ac:dyDescent="0.25">
      <c r="A384" s="23" t="s">
        <v>747</v>
      </c>
      <c r="B384" s="23" t="s">
        <v>748</v>
      </c>
      <c r="C384" s="23" t="s">
        <v>34</v>
      </c>
      <c r="D384" s="42" t="s">
        <v>81</v>
      </c>
      <c r="E384" s="43" t="s">
        <v>36</v>
      </c>
      <c r="F384" s="24">
        <v>42.63</v>
      </c>
      <c r="G384" s="25">
        <f>MEDIAN(H384,Table2[[#This Row],[Min (H)]])</f>
        <v>56.085997500000005</v>
      </c>
      <c r="H384" s="25">
        <v>69.541995</v>
      </c>
      <c r="I384" s="24">
        <f>Table2[[#This Row],[Min (H)]]*2080</f>
        <v>88670.400000000009</v>
      </c>
      <c r="J384" s="24">
        <f>Table2[[#This Row],[Mid (H)]]*2080</f>
        <v>116658.87480000001</v>
      </c>
      <c r="K384" s="24">
        <f>Table2[[#This Row],[Max (H)]]*2080</f>
        <v>144647.34959999999</v>
      </c>
    </row>
    <row r="385" spans="1:11" x14ac:dyDescent="0.25">
      <c r="A385" s="23" t="s">
        <v>614</v>
      </c>
      <c r="B385" s="23" t="s">
        <v>615</v>
      </c>
      <c r="C385" s="23" t="s">
        <v>14</v>
      </c>
      <c r="D385" s="42" t="s">
        <v>20</v>
      </c>
      <c r="E385" s="43" t="s">
        <v>16</v>
      </c>
      <c r="F385" s="25">
        <v>18.03</v>
      </c>
      <c r="G385" s="25">
        <f>MEDIAN(H385,Table2[[#This Row],[Min (H)]])</f>
        <v>23.082534000000003</v>
      </c>
      <c r="H385" s="25">
        <v>28.135068</v>
      </c>
      <c r="I385" s="24">
        <f>Table2[[#This Row],[Min (H)]]*2080</f>
        <v>37502.400000000001</v>
      </c>
      <c r="J385" s="24">
        <f>Table2[[#This Row],[Mid (H)]]*2080</f>
        <v>48011.670720000002</v>
      </c>
      <c r="K385" s="24">
        <f>Table2[[#This Row],[Max (H)]]*2080</f>
        <v>58520.941440000002</v>
      </c>
    </row>
    <row r="386" spans="1:11" x14ac:dyDescent="0.25">
      <c r="A386" s="23" t="s">
        <v>616</v>
      </c>
      <c r="B386" s="23" t="s">
        <v>617</v>
      </c>
      <c r="C386" s="23" t="s">
        <v>14</v>
      </c>
      <c r="D386" s="42" t="s">
        <v>60</v>
      </c>
      <c r="E386" s="43" t="s">
        <v>16</v>
      </c>
      <c r="F386" s="24">
        <v>20.149999999999999</v>
      </c>
      <c r="G386" s="25">
        <f>MEDIAN(H386,Table2[[#This Row],[Min (H)]])</f>
        <v>25.797538000000003</v>
      </c>
      <c r="H386" s="25">
        <v>31.445076000000004</v>
      </c>
      <c r="I386" s="24">
        <f>Table2[[#This Row],[Min (H)]]*2080</f>
        <v>41912</v>
      </c>
      <c r="J386" s="24">
        <f>Table2[[#This Row],[Mid (H)]]*2080</f>
        <v>53658.879040000007</v>
      </c>
      <c r="K386" s="24">
        <f>Table2[[#This Row],[Max (H)]]*2080</f>
        <v>65405.758080000007</v>
      </c>
    </row>
    <row r="387" spans="1:11" x14ac:dyDescent="0.25">
      <c r="A387" s="23" t="s">
        <v>618</v>
      </c>
      <c r="B387" s="23" t="s">
        <v>619</v>
      </c>
      <c r="C387" s="23" t="s">
        <v>14</v>
      </c>
      <c r="D387" s="42" t="s">
        <v>18</v>
      </c>
      <c r="E387" s="43" t="s">
        <v>16</v>
      </c>
      <c r="F387" s="25">
        <v>23.18</v>
      </c>
      <c r="G387" s="25">
        <f>MEDIAN(H387,Table2[[#This Row],[Min (H)]])</f>
        <v>29.673040500000003</v>
      </c>
      <c r="H387" s="25">
        <v>36.166081000000005</v>
      </c>
      <c r="I387" s="24">
        <f>Table2[[#This Row],[Min (H)]]*2080</f>
        <v>48214.400000000001</v>
      </c>
      <c r="J387" s="24">
        <f>Table2[[#This Row],[Mid (H)]]*2080</f>
        <v>61719.924240000008</v>
      </c>
      <c r="K387" s="24">
        <f>Table2[[#This Row],[Max (H)]]*2080</f>
        <v>75225.448480000006</v>
      </c>
    </row>
    <row r="388" spans="1:11" x14ac:dyDescent="0.25">
      <c r="A388" s="23" t="s">
        <v>620</v>
      </c>
      <c r="B388" s="23" t="s">
        <v>1083</v>
      </c>
      <c r="C388" s="23" t="s">
        <v>14</v>
      </c>
      <c r="D388" s="42" t="s">
        <v>19</v>
      </c>
      <c r="E388" s="43" t="s">
        <v>16</v>
      </c>
      <c r="F388" s="24">
        <v>25.65</v>
      </c>
      <c r="G388" s="25">
        <f>MEDIAN(H388,Table2[[#This Row],[Min (H)]])</f>
        <v>33.549681500000005</v>
      </c>
      <c r="H388" s="25">
        <v>41.449363000000005</v>
      </c>
      <c r="I388" s="24">
        <f>Table2[[#This Row],[Min (H)]]*2080</f>
        <v>53352</v>
      </c>
      <c r="J388" s="24">
        <f>Table2[[#This Row],[Mid (H)]]*2080</f>
        <v>69783.337520000016</v>
      </c>
      <c r="K388" s="24">
        <f>Table2[[#This Row],[Max (H)]]*2080</f>
        <v>86214.675040000016</v>
      </c>
    </row>
    <row r="389" spans="1:11" x14ac:dyDescent="0.25">
      <c r="A389" s="44" t="s">
        <v>621</v>
      </c>
      <c r="B389" s="23" t="s">
        <v>622</v>
      </c>
      <c r="C389" s="23" t="s">
        <v>34</v>
      </c>
      <c r="D389" s="45" t="s">
        <v>175</v>
      </c>
      <c r="E389" s="43" t="s">
        <v>36</v>
      </c>
      <c r="F389" s="24">
        <v>25.65</v>
      </c>
      <c r="G389" s="25">
        <v>33.93</v>
      </c>
      <c r="H389" s="25">
        <v>41.449363000000005</v>
      </c>
      <c r="I389" s="24">
        <f>Table2[[#This Row],[Min (H)]]*2080</f>
        <v>53352</v>
      </c>
      <c r="J389" s="24">
        <v>69783.34</v>
      </c>
      <c r="K389" s="24">
        <f>Table2[[#This Row],[Max (H)]]*2080</f>
        <v>86214.675040000016</v>
      </c>
    </row>
    <row r="390" spans="1:11" x14ac:dyDescent="0.25">
      <c r="A390" s="23" t="s">
        <v>623</v>
      </c>
      <c r="B390" s="23" t="s">
        <v>624</v>
      </c>
      <c r="C390" s="23" t="s">
        <v>34</v>
      </c>
      <c r="D390" s="42" t="s">
        <v>68</v>
      </c>
      <c r="E390" s="43" t="s">
        <v>36</v>
      </c>
      <c r="F390" s="24">
        <v>29.36</v>
      </c>
      <c r="G390" s="25">
        <f>MEDIAN(H390,Table2[[#This Row],[Min (H)]])</f>
        <v>38.401724000000002</v>
      </c>
      <c r="H390" s="25">
        <v>47.443447999999997</v>
      </c>
      <c r="I390" s="24">
        <f>Table2[[#This Row],[Min (H)]]*2080</f>
        <v>61068.799999999996</v>
      </c>
      <c r="J390" s="24">
        <f>Table2[[#This Row],[Mid (H)]]*2080</f>
        <v>79875.585919999998</v>
      </c>
      <c r="K390" s="24">
        <f>Table2[[#This Row],[Max (H)]]*2080</f>
        <v>98682.371839999993</v>
      </c>
    </row>
    <row r="391" spans="1:11" x14ac:dyDescent="0.25">
      <c r="A391" s="23" t="s">
        <v>625</v>
      </c>
      <c r="B391" s="23" t="s">
        <v>1084</v>
      </c>
      <c r="C391" s="23" t="s">
        <v>34</v>
      </c>
      <c r="D391" s="42" t="s">
        <v>47</v>
      </c>
      <c r="E391" s="43" t="s">
        <v>36</v>
      </c>
      <c r="F391" s="24">
        <v>33.159999999999997</v>
      </c>
      <c r="G391" s="25">
        <f>MEDIAN(H391,Table2[[#This Row],[Min (H)]])</f>
        <v>43.378333999999995</v>
      </c>
      <c r="H391" s="25">
        <v>53.596668000000001</v>
      </c>
      <c r="I391" s="24">
        <f>Table2[[#This Row],[Min (H)]]*2080</f>
        <v>68972.799999999988</v>
      </c>
      <c r="J391" s="24">
        <f>Table2[[#This Row],[Mid (H)]]*2080</f>
        <v>90226.93471999999</v>
      </c>
      <c r="K391" s="24">
        <f>Table2[[#This Row],[Max (H)]]*2080</f>
        <v>111481.06944000001</v>
      </c>
    </row>
    <row r="392" spans="1:11" x14ac:dyDescent="0.25">
      <c r="A392" s="23" t="s">
        <v>626</v>
      </c>
      <c r="B392" s="23" t="s">
        <v>627</v>
      </c>
      <c r="C392" s="23" t="s">
        <v>34</v>
      </c>
      <c r="D392" s="42" t="s">
        <v>35</v>
      </c>
      <c r="E392" s="43" t="s">
        <v>36</v>
      </c>
      <c r="F392" s="24">
        <v>36.729999999999997</v>
      </c>
      <c r="G392" s="25">
        <f>MEDIAN(H392,Table2[[#This Row],[Min (H)]])</f>
        <v>49.072750499999998</v>
      </c>
      <c r="H392" s="25">
        <v>61.415500999999999</v>
      </c>
      <c r="I392" s="24">
        <f>Table2[[#This Row],[Min (H)]]*2080</f>
        <v>76398.399999999994</v>
      </c>
      <c r="J392" s="24">
        <f>Table2[[#This Row],[Mid (H)]]*2080</f>
        <v>102071.32104</v>
      </c>
      <c r="K392" s="24">
        <f>Table2[[#This Row],[Max (H)]]*2080</f>
        <v>127744.24208</v>
      </c>
    </row>
    <row r="393" spans="1:11" x14ac:dyDescent="0.25">
      <c r="A393" s="23" t="s">
        <v>838</v>
      </c>
      <c r="B393" s="23" t="s">
        <v>839</v>
      </c>
      <c r="C393" s="23" t="s">
        <v>34</v>
      </c>
      <c r="D393" s="42" t="s">
        <v>69</v>
      </c>
      <c r="E393" s="43" t="s">
        <v>36</v>
      </c>
      <c r="F393" s="24">
        <v>57.56</v>
      </c>
      <c r="G393" s="25">
        <f>MEDIAN(H393,Table2[[#This Row],[Min (H)]])</f>
        <v>77.289652500000003</v>
      </c>
      <c r="H393" s="25">
        <v>97.019305000000003</v>
      </c>
      <c r="I393" s="24">
        <f>Table2[[#This Row],[Min (H)]]*2080</f>
        <v>119724.8</v>
      </c>
      <c r="J393" s="24">
        <f>Table2[[#This Row],[Mid (H)]]*2080</f>
        <v>160762.47719999999</v>
      </c>
      <c r="K393" s="24">
        <f>Table2[[#This Row],[Max (H)]]*2080</f>
        <v>201800.1544</v>
      </c>
    </row>
    <row r="394" spans="1:11" x14ac:dyDescent="0.25">
      <c r="A394" s="23" t="s">
        <v>844</v>
      </c>
      <c r="B394" s="23" t="s">
        <v>843</v>
      </c>
      <c r="C394" s="23" t="s">
        <v>34</v>
      </c>
      <c r="D394" s="42" t="s">
        <v>104</v>
      </c>
      <c r="E394" s="43" t="s">
        <v>36</v>
      </c>
      <c r="F394" s="24">
        <v>42.4</v>
      </c>
      <c r="G394" s="25">
        <f>MEDIAN(H394,Table2[[#This Row],[Min (H)]])</f>
        <v>56.649973500000002</v>
      </c>
      <c r="H394" s="25">
        <v>70.899947000000012</v>
      </c>
      <c r="I394" s="24">
        <f>Table2[[#This Row],[Min (H)]]*2080</f>
        <v>88192</v>
      </c>
      <c r="J394" s="24">
        <f>Table2[[#This Row],[Mid (H)]]*2080</f>
        <v>117831.94488000001</v>
      </c>
      <c r="K394" s="24">
        <f>Table2[[#This Row],[Max (H)]]*2080</f>
        <v>147471.88976000002</v>
      </c>
    </row>
    <row r="395" spans="1:11" x14ac:dyDescent="0.25">
      <c r="A395" s="23" t="s">
        <v>840</v>
      </c>
      <c r="B395" s="23" t="s">
        <v>841</v>
      </c>
      <c r="C395" s="23" t="s">
        <v>34</v>
      </c>
      <c r="D395" s="42" t="s">
        <v>69</v>
      </c>
      <c r="E395" s="43" t="s">
        <v>36</v>
      </c>
      <c r="F395" s="26">
        <v>57.56</v>
      </c>
      <c r="G395" s="25">
        <f>MEDIAN(H395,Table2[[#This Row],[Min (H)]])</f>
        <v>77.289652500000003</v>
      </c>
      <c r="H395" s="25">
        <v>97.019305000000003</v>
      </c>
      <c r="I395" s="24">
        <f>Table2[[#This Row],[Min (H)]]*2080</f>
        <v>119724.8</v>
      </c>
      <c r="J395" s="24">
        <f>Table2[[#This Row],[Mid (H)]]*2080</f>
        <v>160762.47719999999</v>
      </c>
      <c r="K395" s="24">
        <f>Table2[[#This Row],[Max (H)]]*2080</f>
        <v>201800.1544</v>
      </c>
    </row>
    <row r="396" spans="1:11" x14ac:dyDescent="0.25">
      <c r="A396" s="23" t="s">
        <v>628</v>
      </c>
      <c r="B396" s="23" t="s">
        <v>629</v>
      </c>
      <c r="C396" s="23" t="s">
        <v>14</v>
      </c>
      <c r="D396" s="42" t="s">
        <v>72</v>
      </c>
      <c r="E396" s="43" t="s">
        <v>16</v>
      </c>
      <c r="F396" s="24">
        <v>15</v>
      </c>
      <c r="G396" s="25">
        <f>MEDIAN(H396,Table2[[#This Row],[Min (H)]])</f>
        <v>17.849079500000002</v>
      </c>
      <c r="H396" s="25">
        <v>20.698159000000004</v>
      </c>
      <c r="I396" s="24">
        <f>Table2[[#This Row],[Min (H)]]*2080</f>
        <v>31200</v>
      </c>
      <c r="J396" s="24">
        <f>Table2[[#This Row],[Mid (H)]]*2080</f>
        <v>37126.085360000005</v>
      </c>
      <c r="K396" s="24">
        <f>Table2[[#This Row],[Max (H)]]*2080</f>
        <v>43052.170720000009</v>
      </c>
    </row>
    <row r="397" spans="1:11" x14ac:dyDescent="0.25">
      <c r="A397" s="23" t="s">
        <v>630</v>
      </c>
      <c r="B397" s="23" t="s">
        <v>631</v>
      </c>
      <c r="C397" s="23" t="s">
        <v>14</v>
      </c>
      <c r="D397" s="42" t="s">
        <v>18</v>
      </c>
      <c r="E397" s="43" t="s">
        <v>16</v>
      </c>
      <c r="F397" s="25">
        <v>23.18</v>
      </c>
      <c r="G397" s="25">
        <f>MEDIAN(H397,Table2[[#This Row],[Min (H)]])</f>
        <v>29.673040500000003</v>
      </c>
      <c r="H397" s="25">
        <v>36.166081000000005</v>
      </c>
      <c r="I397" s="24">
        <f>Table2[[#This Row],[Min (H)]]*2080</f>
        <v>48214.400000000001</v>
      </c>
      <c r="J397" s="24">
        <f>Table2[[#This Row],[Mid (H)]]*2080</f>
        <v>61719.924240000008</v>
      </c>
      <c r="K397" s="24">
        <f>Table2[[#This Row],[Max (H)]]*2080</f>
        <v>75225.448480000006</v>
      </c>
    </row>
    <row r="398" spans="1:11" x14ac:dyDescent="0.25">
      <c r="A398" s="23" t="s">
        <v>632</v>
      </c>
      <c r="B398" s="23" t="s">
        <v>633</v>
      </c>
      <c r="C398" s="23" t="s">
        <v>14</v>
      </c>
      <c r="D398" s="42" t="s">
        <v>185</v>
      </c>
      <c r="E398" s="43" t="s">
        <v>16</v>
      </c>
      <c r="F398" s="24">
        <v>29.36</v>
      </c>
      <c r="G398" s="25">
        <f>MEDIAN(H398,Table2[[#This Row],[Min (H)]])</f>
        <v>38.401724000000002</v>
      </c>
      <c r="H398" s="25">
        <v>47.443447999999997</v>
      </c>
      <c r="I398" s="24">
        <f>Table2[[#This Row],[Min (H)]]*2080</f>
        <v>61068.799999999996</v>
      </c>
      <c r="J398" s="24">
        <f>Table2[[#This Row],[Mid (H)]]*2080</f>
        <v>79875.585919999998</v>
      </c>
      <c r="K398" s="24">
        <f>Table2[[#This Row],[Max (H)]]*2080</f>
        <v>98682.371839999993</v>
      </c>
    </row>
    <row r="399" spans="1:11" x14ac:dyDescent="0.25">
      <c r="A399" s="23" t="s">
        <v>634</v>
      </c>
      <c r="B399" s="23" t="s">
        <v>635</v>
      </c>
      <c r="C399" s="23" t="s">
        <v>34</v>
      </c>
      <c r="D399" s="42" t="s">
        <v>69</v>
      </c>
      <c r="E399" s="43" t="s">
        <v>36</v>
      </c>
      <c r="F399" s="26">
        <v>57.56</v>
      </c>
      <c r="G399" s="25">
        <f>MEDIAN(H399,Table2[[#This Row],[Min (H)]])</f>
        <v>77.289652500000003</v>
      </c>
      <c r="H399" s="25">
        <v>97.019305000000003</v>
      </c>
      <c r="I399" s="24">
        <f>Table2[[#This Row],[Min (H)]]*2080</f>
        <v>119724.8</v>
      </c>
      <c r="J399" s="24">
        <f>Table2[[#This Row],[Mid (H)]]*2080</f>
        <v>160762.47719999999</v>
      </c>
      <c r="K399" s="24">
        <f>Table2[[#This Row],[Max (H)]]*2080</f>
        <v>201800.1544</v>
      </c>
    </row>
    <row r="400" spans="1:11" x14ac:dyDescent="0.25">
      <c r="A400" s="44" t="s">
        <v>937</v>
      </c>
      <c r="B400" s="23" t="s">
        <v>939</v>
      </c>
      <c r="C400" s="23" t="s">
        <v>66</v>
      </c>
      <c r="D400" s="42" t="s">
        <v>137</v>
      </c>
      <c r="E400" s="43" t="s">
        <v>16</v>
      </c>
      <c r="F400" s="25">
        <v>36.729999999999997</v>
      </c>
      <c r="G400" s="25">
        <f>MEDIAN(H400,Table2[[#This Row],[Min (H)]])</f>
        <v>49.072750499999998</v>
      </c>
      <c r="H400" s="25">
        <v>61.415500999999999</v>
      </c>
      <c r="I400" s="24">
        <f>Table2[[#This Row],[Min (H)]]*2080</f>
        <v>76398.399999999994</v>
      </c>
      <c r="J400" s="24">
        <f>Table2[[#This Row],[Mid (H)]]*2080</f>
        <v>102071.32104</v>
      </c>
      <c r="K400" s="24">
        <f>Table2[[#This Row],[Max (H)]]*2080</f>
        <v>127744.24208</v>
      </c>
    </row>
    <row r="401" spans="1:11" x14ac:dyDescent="0.25">
      <c r="A401" s="23" t="s">
        <v>636</v>
      </c>
      <c r="B401" s="23" t="s">
        <v>637</v>
      </c>
      <c r="C401" s="23" t="s">
        <v>14</v>
      </c>
      <c r="D401" s="42" t="s">
        <v>60</v>
      </c>
      <c r="E401" s="43" t="s">
        <v>16</v>
      </c>
      <c r="F401" s="25">
        <v>20.149999999999999</v>
      </c>
      <c r="G401" s="25">
        <f>MEDIAN(H401,Table2[[#This Row],[Min (H)]])</f>
        <v>25.797538000000003</v>
      </c>
      <c r="H401" s="25">
        <v>31.445076000000004</v>
      </c>
      <c r="I401" s="24">
        <f>Table2[[#This Row],[Min (H)]]*2080</f>
        <v>41912</v>
      </c>
      <c r="J401" s="24">
        <f>Table2[[#This Row],[Mid (H)]]*2080</f>
        <v>53658.879040000007</v>
      </c>
      <c r="K401" s="24">
        <f>Table2[[#This Row],[Max (H)]]*2080</f>
        <v>65405.758080000007</v>
      </c>
    </row>
    <row r="402" spans="1:11" x14ac:dyDescent="0.25">
      <c r="A402" s="23" t="s">
        <v>638</v>
      </c>
      <c r="B402" s="23" t="s">
        <v>639</v>
      </c>
      <c r="C402" s="23" t="s">
        <v>14</v>
      </c>
      <c r="D402" s="42" t="s">
        <v>18</v>
      </c>
      <c r="E402" s="43" t="s">
        <v>16</v>
      </c>
      <c r="F402" s="24">
        <v>23.18</v>
      </c>
      <c r="G402" s="25">
        <f>MEDIAN(H402,Table2[[#This Row],[Min (H)]])</f>
        <v>29.673040500000003</v>
      </c>
      <c r="H402" s="25">
        <v>36.166081000000005</v>
      </c>
      <c r="I402" s="24">
        <f>Table2[[#This Row],[Min (H)]]*2080</f>
        <v>48214.400000000001</v>
      </c>
      <c r="J402" s="24">
        <f>Table2[[#This Row],[Mid (H)]]*2080</f>
        <v>61719.924240000008</v>
      </c>
      <c r="K402" s="24">
        <f>Table2[[#This Row],[Max (H)]]*2080</f>
        <v>75225.448480000006</v>
      </c>
    </row>
    <row r="403" spans="1:11" x14ac:dyDescent="0.25">
      <c r="A403" s="23" t="s">
        <v>640</v>
      </c>
      <c r="B403" s="23" t="s">
        <v>641</v>
      </c>
      <c r="C403" s="23" t="s">
        <v>14</v>
      </c>
      <c r="D403" s="42" t="s">
        <v>19</v>
      </c>
      <c r="E403" s="43" t="s">
        <v>16</v>
      </c>
      <c r="F403" s="24">
        <v>25.65</v>
      </c>
      <c r="G403" s="25">
        <f>MEDIAN(H403,Table2[[#This Row],[Min (H)]])</f>
        <v>33.549681500000005</v>
      </c>
      <c r="H403" s="25">
        <v>41.449363000000005</v>
      </c>
      <c r="I403" s="24">
        <f>Table2[[#This Row],[Min (H)]]*2080</f>
        <v>53352</v>
      </c>
      <c r="J403" s="24">
        <f>Table2[[#This Row],[Mid (H)]]*2080</f>
        <v>69783.337520000016</v>
      </c>
      <c r="K403" s="24">
        <f>Table2[[#This Row],[Max (H)]]*2080</f>
        <v>86214.675040000016</v>
      </c>
    </row>
    <row r="404" spans="1:11" x14ac:dyDescent="0.25">
      <c r="A404" s="23" t="s">
        <v>642</v>
      </c>
      <c r="B404" s="23" t="s">
        <v>643</v>
      </c>
      <c r="C404" s="23" t="s">
        <v>14</v>
      </c>
      <c r="D404" s="42" t="s">
        <v>185</v>
      </c>
      <c r="E404" s="43" t="s">
        <v>16</v>
      </c>
      <c r="F404" s="25">
        <v>29.36</v>
      </c>
      <c r="G404" s="25">
        <f>MEDIAN(H404,Table2[[#This Row],[Min (H)]])</f>
        <v>38.401724000000002</v>
      </c>
      <c r="H404" s="25">
        <v>47.443447999999997</v>
      </c>
      <c r="I404" s="24">
        <f>Table2[[#This Row],[Min (H)]]*2080</f>
        <v>61068.799999999996</v>
      </c>
      <c r="J404" s="24">
        <f>Table2[[#This Row],[Mid (H)]]*2080</f>
        <v>79875.585919999998</v>
      </c>
      <c r="K404" s="24">
        <f>Table2[[#This Row],[Max (H)]]*2080</f>
        <v>98682.371839999993</v>
      </c>
    </row>
    <row r="405" spans="1:11" x14ac:dyDescent="0.25">
      <c r="A405" s="23" t="s">
        <v>644</v>
      </c>
      <c r="B405" s="23" t="s">
        <v>645</v>
      </c>
      <c r="C405" s="23" t="s">
        <v>34</v>
      </c>
      <c r="D405" s="42" t="s">
        <v>37</v>
      </c>
      <c r="E405" s="43" t="s">
        <v>36</v>
      </c>
      <c r="F405" s="25">
        <v>29.04</v>
      </c>
      <c r="G405" s="25">
        <f>MEDIAN(H405,Table2[[#This Row],[Min (H)]])</f>
        <v>37.987107999999999</v>
      </c>
      <c r="H405" s="25">
        <v>46.934215999999999</v>
      </c>
      <c r="I405" s="24">
        <f>Table2[[#This Row],[Min (H)]]*2080</f>
        <v>60403.199999999997</v>
      </c>
      <c r="J405" s="24">
        <f>Table2[[#This Row],[Mid (H)]]*2080</f>
        <v>79013.184639999992</v>
      </c>
      <c r="K405" s="24">
        <f>Table2[[#This Row],[Max (H)]]*2080</f>
        <v>97623.169280000002</v>
      </c>
    </row>
    <row r="406" spans="1:11" x14ac:dyDescent="0.25">
      <c r="A406" s="23" t="s">
        <v>646</v>
      </c>
      <c r="B406" s="23" t="s">
        <v>647</v>
      </c>
      <c r="C406" s="23" t="s">
        <v>34</v>
      </c>
      <c r="D406" s="42" t="s">
        <v>39</v>
      </c>
      <c r="E406" s="43" t="s">
        <v>36</v>
      </c>
      <c r="F406" s="25">
        <v>25</v>
      </c>
      <c r="G406" s="25">
        <f>MEDIAN(H406,Table2[[#This Row],[Min (H)]])</f>
        <v>32.704840500000003</v>
      </c>
      <c r="H406" s="25">
        <v>40.409680999999999</v>
      </c>
      <c r="I406" s="24">
        <f>Table2[[#This Row],[Min (H)]]*2080</f>
        <v>52000</v>
      </c>
      <c r="J406" s="24">
        <f>Table2[[#This Row],[Mid (H)]]*2080</f>
        <v>68026.068240000008</v>
      </c>
      <c r="K406" s="24">
        <f>Table2[[#This Row],[Max (H)]]*2080</f>
        <v>84052.136480000001</v>
      </c>
    </row>
    <row r="407" spans="1:11" x14ac:dyDescent="0.25">
      <c r="A407" s="23" t="s">
        <v>648</v>
      </c>
      <c r="B407" s="23" t="s">
        <v>739</v>
      </c>
      <c r="C407" s="23" t="s">
        <v>34</v>
      </c>
      <c r="D407" s="42" t="s">
        <v>37</v>
      </c>
      <c r="E407" s="43" t="s">
        <v>36</v>
      </c>
      <c r="F407" s="24">
        <v>29.04</v>
      </c>
      <c r="G407" s="25">
        <f>MEDIAN(H407,Table2[[#This Row],[Min (H)]])</f>
        <v>37.987107999999999</v>
      </c>
      <c r="H407" s="25">
        <v>46.934215999999999</v>
      </c>
      <c r="I407" s="24">
        <f>Table2[[#This Row],[Min (H)]]*2080</f>
        <v>60403.199999999997</v>
      </c>
      <c r="J407" s="24">
        <f>Table2[[#This Row],[Mid (H)]]*2080</f>
        <v>79013.184639999992</v>
      </c>
      <c r="K407" s="24">
        <f>Table2[[#This Row],[Max (H)]]*2080</f>
        <v>97623.169280000002</v>
      </c>
    </row>
    <row r="408" spans="1:11" x14ac:dyDescent="0.25">
      <c r="A408" s="23" t="s">
        <v>405</v>
      </c>
      <c r="B408" s="23" t="s">
        <v>849</v>
      </c>
      <c r="C408" s="23" t="s">
        <v>23</v>
      </c>
      <c r="D408" s="42" t="s">
        <v>155</v>
      </c>
      <c r="E408" s="43" t="s">
        <v>16</v>
      </c>
      <c r="F408" s="25">
        <v>16.399999999999999</v>
      </c>
      <c r="G408" s="25"/>
      <c r="H408" s="25">
        <v>21.67</v>
      </c>
      <c r="I408" s="24">
        <v>34103.045524080007</v>
      </c>
      <c r="J408" s="24"/>
      <c r="K408" s="24">
        <v>45081.036618210004</v>
      </c>
    </row>
    <row r="409" spans="1:11" x14ac:dyDescent="0.25">
      <c r="A409" s="23" t="s">
        <v>847</v>
      </c>
      <c r="B409" s="23" t="s">
        <v>848</v>
      </c>
      <c r="C409" s="23" t="s">
        <v>23</v>
      </c>
      <c r="D409" s="42" t="s">
        <v>412</v>
      </c>
      <c r="E409" s="43" t="s">
        <v>16</v>
      </c>
      <c r="F409" s="24">
        <v>16.47</v>
      </c>
      <c r="G409" s="25"/>
      <c r="H409" s="25">
        <v>23.05</v>
      </c>
      <c r="I409" s="24">
        <v>34248.328268090001</v>
      </c>
      <c r="J409" s="24"/>
      <c r="K409" s="24">
        <v>47947.735817599998</v>
      </c>
    </row>
    <row r="410" spans="1:11" x14ac:dyDescent="0.25">
      <c r="A410" s="23" t="s">
        <v>411</v>
      </c>
      <c r="B410" s="23" t="s">
        <v>850</v>
      </c>
      <c r="C410" s="23" t="s">
        <v>23</v>
      </c>
      <c r="D410" s="42" t="s">
        <v>24</v>
      </c>
      <c r="E410" s="43" t="s">
        <v>16</v>
      </c>
      <c r="F410" s="25">
        <v>17.95</v>
      </c>
      <c r="G410" s="25"/>
      <c r="H410" s="25">
        <v>25.14</v>
      </c>
      <c r="I410" s="24">
        <v>37346.020951679995</v>
      </c>
      <c r="J410" s="24"/>
      <c r="K410" s="24">
        <v>52283.685455029998</v>
      </c>
    </row>
    <row r="411" spans="1:11" x14ac:dyDescent="0.25">
      <c r="A411" s="44" t="s">
        <v>649</v>
      </c>
      <c r="B411" s="23" t="s">
        <v>650</v>
      </c>
      <c r="C411" s="23" t="s">
        <v>34</v>
      </c>
      <c r="D411" s="42" t="s">
        <v>39</v>
      </c>
      <c r="E411" s="43" t="s">
        <v>36</v>
      </c>
      <c r="F411" s="24">
        <v>25</v>
      </c>
      <c r="G411" s="25">
        <f>MEDIAN(H411,Table2[[#This Row],[Min (H)]])</f>
        <v>32.704840500000003</v>
      </c>
      <c r="H411" s="25">
        <v>40.409680999999999</v>
      </c>
      <c r="I411" s="24">
        <f>Table2[[#This Row],[Min (H)]]*2080</f>
        <v>52000</v>
      </c>
      <c r="J411" s="24">
        <f>Table2[[#This Row],[Mid (H)]]*2080</f>
        <v>68026.068240000008</v>
      </c>
      <c r="K411" s="24">
        <f>Table2[[#This Row],[Max (H)]]*2080</f>
        <v>84052.136480000001</v>
      </c>
    </row>
    <row r="412" spans="1:11" x14ac:dyDescent="0.25">
      <c r="A412" s="23" t="s">
        <v>651</v>
      </c>
      <c r="B412" s="23" t="s">
        <v>652</v>
      </c>
      <c r="C412" s="23" t="s">
        <v>34</v>
      </c>
      <c r="D412" s="42" t="s">
        <v>37</v>
      </c>
      <c r="E412" s="43" t="s">
        <v>36</v>
      </c>
      <c r="F412" s="25">
        <v>29.04</v>
      </c>
      <c r="G412" s="25">
        <f>MEDIAN(H412,Table2[[#This Row],[Min (H)]])</f>
        <v>37.987107999999999</v>
      </c>
      <c r="H412" s="25">
        <v>46.934215999999999</v>
      </c>
      <c r="I412" s="24">
        <f>Table2[[#This Row],[Min (H)]]*2080</f>
        <v>60403.199999999997</v>
      </c>
      <c r="J412" s="24">
        <f>Table2[[#This Row],[Mid (H)]]*2080</f>
        <v>79013.184639999992</v>
      </c>
      <c r="K412" s="24">
        <f>Table2[[#This Row],[Max (H)]]*2080</f>
        <v>97623.169280000002</v>
      </c>
    </row>
    <row r="413" spans="1:11" x14ac:dyDescent="0.25">
      <c r="A413" s="23" t="s">
        <v>653</v>
      </c>
      <c r="B413" s="23" t="s">
        <v>654</v>
      </c>
      <c r="C413" s="23" t="s">
        <v>34</v>
      </c>
      <c r="D413" s="42" t="s">
        <v>37</v>
      </c>
      <c r="E413" s="43" t="s">
        <v>36</v>
      </c>
      <c r="F413" s="25">
        <v>29.04</v>
      </c>
      <c r="G413" s="25">
        <f>MEDIAN(H413,Table2[[#This Row],[Min (H)]])</f>
        <v>37.987107999999999</v>
      </c>
      <c r="H413" s="25">
        <v>46.934215999999999</v>
      </c>
      <c r="I413" s="24">
        <f>Table2[[#This Row],[Min (H)]]*2080</f>
        <v>60403.199999999997</v>
      </c>
      <c r="J413" s="24">
        <f>Table2[[#This Row],[Mid (H)]]*2080</f>
        <v>79013.184639999992</v>
      </c>
      <c r="K413" s="24">
        <f>Table2[[#This Row],[Max (H)]]*2080</f>
        <v>97623.169280000002</v>
      </c>
    </row>
    <row r="414" spans="1:11" x14ac:dyDescent="0.25">
      <c r="A414" s="23" t="s">
        <v>655</v>
      </c>
      <c r="B414" s="23" t="s">
        <v>1059</v>
      </c>
      <c r="C414" s="23" t="s">
        <v>34</v>
      </c>
      <c r="D414" s="42" t="s">
        <v>105</v>
      </c>
      <c r="E414" s="43" t="s">
        <v>16</v>
      </c>
      <c r="F414" s="24">
        <v>21.59</v>
      </c>
      <c r="G414" s="25">
        <f>MEDIAN(H414,Table2[[#This Row],[Min (H)]])</f>
        <v>28.236196000000007</v>
      </c>
      <c r="H414" s="25">
        <v>34.88239200000001</v>
      </c>
      <c r="I414" s="24">
        <f>Table2[[#This Row],[Min (H)]]*2080</f>
        <v>44907.199999999997</v>
      </c>
      <c r="J414" s="24">
        <f>Table2[[#This Row],[Mid (H)]]*2080</f>
        <v>58731.287680000016</v>
      </c>
      <c r="K414" s="24">
        <f>Table2[[#This Row],[Max (H)]]*2080</f>
        <v>72555.37536000002</v>
      </c>
    </row>
    <row r="415" spans="1:11" x14ac:dyDescent="0.25">
      <c r="A415" s="23" t="s">
        <v>656</v>
      </c>
      <c r="B415" s="23" t="s">
        <v>657</v>
      </c>
      <c r="C415" s="23" t="s">
        <v>34</v>
      </c>
      <c r="D415" s="42" t="s">
        <v>50</v>
      </c>
      <c r="E415" s="43" t="s">
        <v>36</v>
      </c>
      <c r="F415" s="25">
        <v>36.81</v>
      </c>
      <c r="G415" s="25">
        <f>MEDIAN(H415,Table2[[#This Row],[Min (H)]])</f>
        <v>49.176404500000004</v>
      </c>
      <c r="H415" s="25">
        <v>61.542809000000005</v>
      </c>
      <c r="I415" s="24">
        <f>Table2[[#This Row],[Min (H)]]*2080</f>
        <v>76564.800000000003</v>
      </c>
      <c r="J415" s="24">
        <f>Table2[[#This Row],[Mid (H)]]*2080</f>
        <v>102286.92136000001</v>
      </c>
      <c r="K415" s="24">
        <f>Table2[[#This Row],[Max (H)]]*2080</f>
        <v>128009.04272000001</v>
      </c>
    </row>
    <row r="416" spans="1:11" x14ac:dyDescent="0.25">
      <c r="A416" s="44" t="s">
        <v>658</v>
      </c>
      <c r="B416" s="23" t="s">
        <v>659</v>
      </c>
      <c r="C416" s="23" t="s">
        <v>34</v>
      </c>
      <c r="D416" s="42" t="s">
        <v>39</v>
      </c>
      <c r="E416" s="43" t="s">
        <v>36</v>
      </c>
      <c r="F416" s="24">
        <v>25</v>
      </c>
      <c r="G416" s="25">
        <f>MEDIAN(H416,Table2[[#This Row],[Min (H)]])</f>
        <v>32.704840500000003</v>
      </c>
      <c r="H416" s="25">
        <v>40.409680999999999</v>
      </c>
      <c r="I416" s="24">
        <f>Table2[[#This Row],[Min (H)]]*2080</f>
        <v>52000</v>
      </c>
      <c r="J416" s="24">
        <f>Table2[[#This Row],[Mid (H)]]*2080</f>
        <v>68026.068240000008</v>
      </c>
      <c r="K416" s="24">
        <f>Table2[[#This Row],[Max (H)]]*2080</f>
        <v>84052.136480000001</v>
      </c>
    </row>
    <row r="417" spans="1:11" x14ac:dyDescent="0.25">
      <c r="A417" s="23" t="s">
        <v>660</v>
      </c>
      <c r="B417" s="23" t="s">
        <v>661</v>
      </c>
      <c r="C417" s="23" t="s">
        <v>23</v>
      </c>
      <c r="D417" s="42" t="s">
        <v>662</v>
      </c>
      <c r="E417" s="43" t="s">
        <v>16</v>
      </c>
      <c r="F417" s="25">
        <v>17.489999999999998</v>
      </c>
      <c r="G417" s="25"/>
      <c r="H417" s="25">
        <v>24.06</v>
      </c>
      <c r="I417" s="24">
        <v>36376.579831749994</v>
      </c>
      <c r="J417" s="24"/>
      <c r="K417" s="24">
        <v>50039.628058970004</v>
      </c>
    </row>
    <row r="418" spans="1:11" x14ac:dyDescent="0.25">
      <c r="A418" s="23" t="s">
        <v>663</v>
      </c>
      <c r="B418" s="23" t="s">
        <v>664</v>
      </c>
      <c r="C418" s="23" t="s">
        <v>23</v>
      </c>
      <c r="D418" s="42" t="s">
        <v>665</v>
      </c>
      <c r="E418" s="43" t="s">
        <v>16</v>
      </c>
      <c r="F418" s="25">
        <v>16.399999999999999</v>
      </c>
      <c r="G418" s="25"/>
      <c r="H418" s="25">
        <v>16.399999999999999</v>
      </c>
      <c r="I418" s="24">
        <v>34103.045524080007</v>
      </c>
      <c r="J418" s="24"/>
      <c r="K418" s="24">
        <v>34103.045524080007</v>
      </c>
    </row>
    <row r="419" spans="1:11" x14ac:dyDescent="0.25">
      <c r="A419" s="23" t="s">
        <v>666</v>
      </c>
      <c r="B419" s="23" t="s">
        <v>667</v>
      </c>
      <c r="C419" s="23" t="s">
        <v>34</v>
      </c>
      <c r="D419" s="42" t="s">
        <v>173</v>
      </c>
      <c r="E419" s="43" t="s">
        <v>36</v>
      </c>
      <c r="F419" s="25">
        <v>23.18</v>
      </c>
      <c r="G419" s="25">
        <f>MEDIAN(H419,Table2[[#This Row],[Min (H)]])</f>
        <v>29.673040500000003</v>
      </c>
      <c r="H419" s="25">
        <v>36.166081000000005</v>
      </c>
      <c r="I419" s="24">
        <f>Table2[[#This Row],[Min (H)]]*2080</f>
        <v>48214.400000000001</v>
      </c>
      <c r="J419" s="24">
        <f>Table2[[#This Row],[Mid (H)]]*2080</f>
        <v>61719.924240000008</v>
      </c>
      <c r="K419" s="24">
        <f>Table2[[#This Row],[Max (H)]]*2080</f>
        <v>75225.448480000006</v>
      </c>
    </row>
    <row r="420" spans="1:11" x14ac:dyDescent="0.25">
      <c r="A420" s="23" t="s">
        <v>668</v>
      </c>
      <c r="B420" s="23" t="s">
        <v>1088</v>
      </c>
      <c r="C420" s="23" t="s">
        <v>34</v>
      </c>
      <c r="D420" s="42" t="s">
        <v>68</v>
      </c>
      <c r="E420" s="43" t="s">
        <v>36</v>
      </c>
      <c r="F420" s="25">
        <v>29.36</v>
      </c>
      <c r="G420" s="25">
        <f>MEDIAN(H420,Table2[[#This Row],[Min (H)]])</f>
        <v>38.401724000000002</v>
      </c>
      <c r="H420" s="25">
        <v>47.443447999999997</v>
      </c>
      <c r="I420" s="24">
        <f>Table2[[#This Row],[Min (H)]]*2080</f>
        <v>61068.799999999996</v>
      </c>
      <c r="J420" s="24">
        <f>Table2[[#This Row],[Mid (H)]]*2080</f>
        <v>79875.585919999998</v>
      </c>
      <c r="K420" s="24">
        <f>Table2[[#This Row],[Max (H)]]*2080</f>
        <v>98682.371839999993</v>
      </c>
    </row>
    <row r="421" spans="1:11" x14ac:dyDescent="0.25">
      <c r="A421" s="23" t="s">
        <v>669</v>
      </c>
      <c r="B421" s="23" t="s">
        <v>670</v>
      </c>
      <c r="C421" s="23" t="s">
        <v>34</v>
      </c>
      <c r="D421" s="42" t="s">
        <v>47</v>
      </c>
      <c r="E421" s="43" t="s">
        <v>36</v>
      </c>
      <c r="F421" s="25">
        <v>33.159999999999997</v>
      </c>
      <c r="G421" s="25">
        <f>MEDIAN(H421,Table2[[#This Row],[Min (H)]])</f>
        <v>43.378333999999995</v>
      </c>
      <c r="H421" s="25">
        <v>53.596668000000001</v>
      </c>
      <c r="I421" s="24">
        <f>Table2[[#This Row],[Min (H)]]*2080</f>
        <v>68972.799999999988</v>
      </c>
      <c r="J421" s="24">
        <f>Table2[[#This Row],[Mid (H)]]*2080</f>
        <v>90226.93471999999</v>
      </c>
      <c r="K421" s="24">
        <f>Table2[[#This Row],[Max (H)]]*2080</f>
        <v>111481.06944000001</v>
      </c>
    </row>
    <row r="422" spans="1:11" x14ac:dyDescent="0.25">
      <c r="A422" s="23" t="s">
        <v>671</v>
      </c>
      <c r="B422" s="23" t="s">
        <v>1060</v>
      </c>
      <c r="C422" s="23" t="s">
        <v>34</v>
      </c>
      <c r="D422" s="42" t="s">
        <v>37</v>
      </c>
      <c r="E422" s="43" t="s">
        <v>36</v>
      </c>
      <c r="F422" s="25">
        <v>29.04</v>
      </c>
      <c r="G422" s="25">
        <f>MEDIAN(H422,Table2[[#This Row],[Min (H)]])</f>
        <v>37.987107999999999</v>
      </c>
      <c r="H422" s="25">
        <v>46.934215999999999</v>
      </c>
      <c r="I422" s="24">
        <f>Table2[[#This Row],[Min (H)]]*2080</f>
        <v>60403.199999999997</v>
      </c>
      <c r="J422" s="24">
        <f>Table2[[#This Row],[Mid (H)]]*2080</f>
        <v>79013.184639999992</v>
      </c>
      <c r="K422" s="24">
        <f>Table2[[#This Row],[Max (H)]]*2080</f>
        <v>97623.169280000002</v>
      </c>
    </row>
    <row r="423" spans="1:11" x14ac:dyDescent="0.25">
      <c r="A423" s="23" t="s">
        <v>672</v>
      </c>
      <c r="B423" s="23" t="s">
        <v>673</v>
      </c>
      <c r="C423" s="23" t="s">
        <v>34</v>
      </c>
      <c r="D423" s="42" t="s">
        <v>37</v>
      </c>
      <c r="E423" s="43" t="s">
        <v>36</v>
      </c>
      <c r="F423" s="25">
        <v>29.04</v>
      </c>
      <c r="G423" s="25">
        <f>MEDIAN(H423,Table2[[#This Row],[Min (H)]])</f>
        <v>37.987107999999999</v>
      </c>
      <c r="H423" s="25">
        <v>46.934215999999999</v>
      </c>
      <c r="I423" s="24">
        <f>Table2[[#This Row],[Min (H)]]*2080</f>
        <v>60403.199999999997</v>
      </c>
      <c r="J423" s="24">
        <f>Table2[[#This Row],[Mid (H)]]*2080</f>
        <v>79013.184639999992</v>
      </c>
      <c r="K423" s="24">
        <f>Table2[[#This Row],[Max (H)]]*2080</f>
        <v>97623.169280000002</v>
      </c>
    </row>
    <row r="424" spans="1:11" x14ac:dyDescent="0.25">
      <c r="A424" s="23" t="s">
        <v>674</v>
      </c>
      <c r="B424" s="23" t="s">
        <v>675</v>
      </c>
      <c r="C424" s="23" t="s">
        <v>34</v>
      </c>
      <c r="D424" s="42" t="s">
        <v>39</v>
      </c>
      <c r="E424" s="43" t="s">
        <v>36</v>
      </c>
      <c r="F424" s="24">
        <v>25</v>
      </c>
      <c r="G424" s="25">
        <f>MEDIAN(H424,Table2[[#This Row],[Min (H)]])</f>
        <v>32.704840500000003</v>
      </c>
      <c r="H424" s="25">
        <v>40.409680999999999</v>
      </c>
      <c r="I424" s="24">
        <f>Table2[[#This Row],[Min (H)]]*2080</f>
        <v>52000</v>
      </c>
      <c r="J424" s="24">
        <f>Table2[[#This Row],[Mid (H)]]*2080</f>
        <v>68026.068240000008</v>
      </c>
      <c r="K424" s="24">
        <f>Table2[[#This Row],[Max (H)]]*2080</f>
        <v>84052.136480000001</v>
      </c>
    </row>
    <row r="425" spans="1:11" x14ac:dyDescent="0.25">
      <c r="A425" s="23" t="s">
        <v>676</v>
      </c>
      <c r="B425" s="23" t="s">
        <v>677</v>
      </c>
      <c r="C425" s="23" t="s">
        <v>34</v>
      </c>
      <c r="D425" s="42" t="s">
        <v>42</v>
      </c>
      <c r="E425" s="43" t="s">
        <v>16</v>
      </c>
      <c r="F425" s="25">
        <v>19.13</v>
      </c>
      <c r="G425" s="25">
        <f>MEDIAN(H425,Table2[[#This Row],[Min (H)]])</f>
        <v>24.491863000000002</v>
      </c>
      <c r="H425" s="25">
        <v>29.853726000000002</v>
      </c>
      <c r="I425" s="24">
        <f>Table2[[#This Row],[Min (H)]]*2080</f>
        <v>39790.400000000001</v>
      </c>
      <c r="J425" s="24">
        <f>Table2[[#This Row],[Mid (H)]]*2080</f>
        <v>50943.075040000003</v>
      </c>
      <c r="K425" s="24">
        <f>Table2[[#This Row],[Max (H)]]*2080</f>
        <v>62095.750080000005</v>
      </c>
    </row>
    <row r="426" spans="1:11" x14ac:dyDescent="0.25">
      <c r="A426" s="23" t="s">
        <v>678</v>
      </c>
      <c r="B426" s="23" t="s">
        <v>679</v>
      </c>
      <c r="C426" s="23" t="s">
        <v>23</v>
      </c>
      <c r="D426" s="42" t="s">
        <v>298</v>
      </c>
      <c r="E426" s="43" t="s">
        <v>16</v>
      </c>
      <c r="F426" s="25">
        <v>23.59</v>
      </c>
      <c r="G426" s="25"/>
      <c r="H426" s="25">
        <v>34.21</v>
      </c>
      <c r="I426" s="24">
        <v>49075.647534339994</v>
      </c>
      <c r="J426" s="24"/>
      <c r="K426" s="24">
        <v>71163.745219830002</v>
      </c>
    </row>
    <row r="427" spans="1:11" x14ac:dyDescent="0.25">
      <c r="A427" s="23" t="s">
        <v>486</v>
      </c>
      <c r="B427" s="23" t="s">
        <v>1077</v>
      </c>
      <c r="C427" s="23" t="s">
        <v>34</v>
      </c>
      <c r="D427" s="42" t="s">
        <v>104</v>
      </c>
      <c r="E427" s="43" t="s">
        <v>36</v>
      </c>
      <c r="F427" s="24">
        <v>42.4</v>
      </c>
      <c r="G427" s="25">
        <f>MEDIAN(H427,Table2[[#This Row],[Min (H)]])</f>
        <v>56.649973500000002</v>
      </c>
      <c r="H427" s="25">
        <v>70.899947000000012</v>
      </c>
      <c r="I427" s="24">
        <f>Table2[[#This Row],[Min (H)]]*2080</f>
        <v>88192</v>
      </c>
      <c r="J427" s="24">
        <f>Table2[[#This Row],[Mid (H)]]*2080</f>
        <v>117831.94488000001</v>
      </c>
      <c r="K427" s="24">
        <f>Table2[[#This Row],[Max (H)]]*2080</f>
        <v>147471.88976000002</v>
      </c>
    </row>
    <row r="428" spans="1:11" x14ac:dyDescent="0.25">
      <c r="A428" s="23" t="s">
        <v>680</v>
      </c>
      <c r="B428" s="23" t="s">
        <v>681</v>
      </c>
      <c r="C428" s="23" t="s">
        <v>14</v>
      </c>
      <c r="D428" s="42" t="s">
        <v>27</v>
      </c>
      <c r="E428" s="43" t="s">
        <v>16</v>
      </c>
      <c r="F428" s="24">
        <v>16.43</v>
      </c>
      <c r="G428" s="25">
        <f>MEDIAN(H428,Table2[[#This Row],[Min (H)]])</f>
        <v>21.412596000000001</v>
      </c>
      <c r="H428" s="25">
        <v>26.395192000000002</v>
      </c>
      <c r="I428" s="24">
        <f>Table2[[#This Row],[Min (H)]]*2080</f>
        <v>34174.400000000001</v>
      </c>
      <c r="J428" s="24">
        <f>Table2[[#This Row],[Mid (H)]]*2080</f>
        <v>44538.199679999998</v>
      </c>
      <c r="K428" s="24">
        <f>Table2[[#This Row],[Max (H)]]*2080</f>
        <v>54901.999360000002</v>
      </c>
    </row>
    <row r="429" spans="1:11" x14ac:dyDescent="0.25">
      <c r="A429" s="23" t="s">
        <v>682</v>
      </c>
      <c r="B429" s="23" t="s">
        <v>683</v>
      </c>
      <c r="C429" s="23" t="s">
        <v>14</v>
      </c>
      <c r="D429" s="42" t="s">
        <v>17</v>
      </c>
      <c r="E429" s="43" t="s">
        <v>16</v>
      </c>
      <c r="F429" s="25">
        <v>17.89</v>
      </c>
      <c r="G429" s="25">
        <f>MEDIAN(H429,Table2[[#This Row],[Min (H)]])</f>
        <v>22.901139499999999</v>
      </c>
      <c r="H429" s="25">
        <v>27.912279000000002</v>
      </c>
      <c r="I429" s="24">
        <f>Table2[[#This Row],[Min (H)]]*2080</f>
        <v>37211.200000000004</v>
      </c>
      <c r="J429" s="24">
        <f>Table2[[#This Row],[Mid (H)]]*2080</f>
        <v>47634.370159999999</v>
      </c>
      <c r="K429" s="24">
        <f>Table2[[#This Row],[Max (H)]]*2080</f>
        <v>58057.54032</v>
      </c>
    </row>
    <row r="430" spans="1:11" x14ac:dyDescent="0.25">
      <c r="A430" s="23" t="s">
        <v>684</v>
      </c>
      <c r="B430" s="23" t="s">
        <v>685</v>
      </c>
      <c r="C430" s="23" t="s">
        <v>14</v>
      </c>
      <c r="D430" s="42" t="s">
        <v>15</v>
      </c>
      <c r="E430" s="43" t="s">
        <v>16</v>
      </c>
      <c r="F430" s="24">
        <v>21.59</v>
      </c>
      <c r="G430" s="25">
        <f>MEDIAN(H430,Table2[[#This Row],[Min (H)]])</f>
        <v>28.236196000000007</v>
      </c>
      <c r="H430" s="25">
        <v>34.88239200000001</v>
      </c>
      <c r="I430" s="24">
        <f>Table2[[#This Row],[Min (H)]]*2080</f>
        <v>44907.199999999997</v>
      </c>
      <c r="J430" s="24">
        <f>Table2[[#This Row],[Mid (H)]]*2080</f>
        <v>58731.287680000016</v>
      </c>
      <c r="K430" s="24">
        <f>Table2[[#This Row],[Max (H)]]*2080</f>
        <v>72555.37536000002</v>
      </c>
    </row>
    <row r="431" spans="1:11" x14ac:dyDescent="0.25">
      <c r="A431" s="23" t="s">
        <v>686</v>
      </c>
      <c r="B431" s="23" t="s">
        <v>687</v>
      </c>
      <c r="C431" s="23" t="s">
        <v>34</v>
      </c>
      <c r="D431" s="42" t="s">
        <v>39</v>
      </c>
      <c r="E431" s="43" t="s">
        <v>36</v>
      </c>
      <c r="F431" s="24">
        <v>25</v>
      </c>
      <c r="G431" s="25">
        <f>MEDIAN(H431,Table2[[#This Row],[Min (H)]])</f>
        <v>32.704840500000003</v>
      </c>
      <c r="H431" s="25">
        <v>40.409680999999999</v>
      </c>
      <c r="I431" s="24">
        <f>Table2[[#This Row],[Min (H)]]*2080</f>
        <v>52000</v>
      </c>
      <c r="J431" s="24">
        <f>Table2[[#This Row],[Mid (H)]]*2080</f>
        <v>68026.068240000008</v>
      </c>
      <c r="K431" s="24">
        <f>Table2[[#This Row],[Max (H)]]*2080</f>
        <v>84052.136480000001</v>
      </c>
    </row>
    <row r="432" spans="1:11" x14ac:dyDescent="0.25">
      <c r="A432" s="23" t="s">
        <v>688</v>
      </c>
      <c r="B432" s="23" t="s">
        <v>689</v>
      </c>
      <c r="C432" s="23" t="s">
        <v>23</v>
      </c>
      <c r="D432" s="42" t="s">
        <v>406</v>
      </c>
      <c r="E432" s="43" t="s">
        <v>16</v>
      </c>
      <c r="F432" s="25">
        <v>16.399999999999999</v>
      </c>
      <c r="G432" s="25"/>
      <c r="H432" s="25">
        <v>20.29</v>
      </c>
      <c r="I432" s="24">
        <v>34103.045524080007</v>
      </c>
      <c r="J432" s="24"/>
      <c r="K432" s="24">
        <v>42210.020457630002</v>
      </c>
    </row>
    <row r="433" spans="1:11" x14ac:dyDescent="0.25">
      <c r="A433" s="23" t="s">
        <v>690</v>
      </c>
      <c r="B433" s="23" t="s">
        <v>691</v>
      </c>
      <c r="C433" s="23" t="s">
        <v>14</v>
      </c>
      <c r="D433" s="42" t="s">
        <v>17</v>
      </c>
      <c r="E433" s="43" t="s">
        <v>16</v>
      </c>
      <c r="F433" s="25">
        <v>17.89</v>
      </c>
      <c r="G433" s="25">
        <f>MEDIAN(H433,Table2[[#This Row],[Min (H)]])</f>
        <v>22.901139499999999</v>
      </c>
      <c r="H433" s="25">
        <v>27.912279000000002</v>
      </c>
      <c r="I433" s="24">
        <f>Table2[[#This Row],[Min (H)]]*2080</f>
        <v>37211.200000000004</v>
      </c>
      <c r="J433" s="24">
        <f>Table2[[#This Row],[Mid (H)]]*2080</f>
        <v>47634.370159999999</v>
      </c>
      <c r="K433" s="24">
        <f>Table2[[#This Row],[Max (H)]]*2080</f>
        <v>58057.54032</v>
      </c>
    </row>
    <row r="434" spans="1:11" x14ac:dyDescent="0.25">
      <c r="A434" s="44" t="s">
        <v>875</v>
      </c>
      <c r="B434" s="23" t="s">
        <v>874</v>
      </c>
      <c r="C434" s="23" t="s">
        <v>34</v>
      </c>
      <c r="D434" s="42" t="s">
        <v>37</v>
      </c>
      <c r="E434" s="43" t="s">
        <v>36</v>
      </c>
      <c r="F434" s="25">
        <v>29.04</v>
      </c>
      <c r="G434" s="25">
        <f>MEDIAN(H434,Table2[[#This Row],[Min (H)]])</f>
        <v>37.987107999999999</v>
      </c>
      <c r="H434" s="25">
        <v>46.934215999999999</v>
      </c>
      <c r="I434" s="24">
        <f>Table2[[#This Row],[Min (H)]]*2080</f>
        <v>60403.199999999997</v>
      </c>
      <c r="J434" s="24">
        <f>Table2[[#This Row],[Mid (H)]]*2080</f>
        <v>79013.184639999992</v>
      </c>
      <c r="K434" s="24">
        <f>Table2[[#This Row],[Max (H)]]*2080</f>
        <v>97623.169280000002</v>
      </c>
    </row>
    <row r="435" spans="1:11" x14ac:dyDescent="0.25">
      <c r="A435" s="44" t="s">
        <v>692</v>
      </c>
      <c r="B435" s="23" t="s">
        <v>693</v>
      </c>
      <c r="C435" s="23" t="s">
        <v>14</v>
      </c>
      <c r="D435" s="42" t="s">
        <v>31</v>
      </c>
      <c r="E435" s="43" t="s">
        <v>16</v>
      </c>
      <c r="F435" s="24">
        <v>19.13</v>
      </c>
      <c r="G435" s="25">
        <f>MEDIAN(H435,Table2[[#This Row],[Min (H)]])</f>
        <v>24.491863000000002</v>
      </c>
      <c r="H435" s="25">
        <v>29.853726000000002</v>
      </c>
      <c r="I435" s="24">
        <f>Table2[[#This Row],[Min (H)]]*2080</f>
        <v>39790.400000000001</v>
      </c>
      <c r="J435" s="24">
        <f>Table2[[#This Row],[Mid (H)]]*2080</f>
        <v>50943.075040000003</v>
      </c>
      <c r="K435" s="24">
        <f>Table2[[#This Row],[Max (H)]]*2080</f>
        <v>62095.750080000005</v>
      </c>
    </row>
    <row r="436" spans="1:11" x14ac:dyDescent="0.25">
      <c r="A436" s="23" t="s">
        <v>694</v>
      </c>
      <c r="B436" s="23" t="s">
        <v>695</v>
      </c>
      <c r="C436" s="23" t="s">
        <v>34</v>
      </c>
      <c r="D436" s="42" t="s">
        <v>105</v>
      </c>
      <c r="E436" s="43" t="s">
        <v>16</v>
      </c>
      <c r="F436" s="24">
        <v>21.59</v>
      </c>
      <c r="G436" s="25">
        <f>MEDIAN(H436,Table2[[#This Row],[Min (H)]])</f>
        <v>28.236196000000007</v>
      </c>
      <c r="H436" s="25">
        <v>34.88239200000001</v>
      </c>
      <c r="I436" s="24">
        <f>Table2[[#This Row],[Min (H)]]*2080</f>
        <v>44907.199999999997</v>
      </c>
      <c r="J436" s="24">
        <f>Table2[[#This Row],[Mid (H)]]*2080</f>
        <v>58731.287680000016</v>
      </c>
      <c r="K436" s="24">
        <f>Table2[[#This Row],[Max (H)]]*2080</f>
        <v>72555.37536000002</v>
      </c>
    </row>
    <row r="437" spans="1:11" x14ac:dyDescent="0.25">
      <c r="A437" s="23" t="s">
        <v>696</v>
      </c>
      <c r="B437" s="23" t="s">
        <v>1007</v>
      </c>
      <c r="C437" s="23" t="s">
        <v>34</v>
      </c>
      <c r="D437" s="42" t="s">
        <v>104</v>
      </c>
      <c r="E437" s="43" t="s">
        <v>36</v>
      </c>
      <c r="F437" s="24">
        <v>42.4</v>
      </c>
      <c r="G437" s="25">
        <f>MEDIAN(H437,Table2[[#This Row],[Min (H)]])</f>
        <v>56.649973500000002</v>
      </c>
      <c r="H437" s="25">
        <v>70.899947000000012</v>
      </c>
      <c r="I437" s="24">
        <f>Table2[[#This Row],[Min (H)]]*2080</f>
        <v>88192</v>
      </c>
      <c r="J437" s="24">
        <f>Table2[[#This Row],[Mid (H)]]*2080</f>
        <v>117831.94488000001</v>
      </c>
      <c r="K437" s="24">
        <f>Table2[[#This Row],[Max (H)]]*2080</f>
        <v>147471.88976000002</v>
      </c>
    </row>
    <row r="438" spans="1:11" x14ac:dyDescent="0.25">
      <c r="A438" s="23" t="s">
        <v>831</v>
      </c>
      <c r="B438" s="23" t="s">
        <v>1008</v>
      </c>
      <c r="C438" s="23" t="s">
        <v>14</v>
      </c>
      <c r="D438" s="42" t="s">
        <v>185</v>
      </c>
      <c r="E438" s="43" t="s">
        <v>16</v>
      </c>
      <c r="F438" s="24">
        <v>29.36</v>
      </c>
      <c r="G438" s="25">
        <f>MEDIAN(H438,Table2[[#This Row],[Min (H)]])</f>
        <v>38.401724000000002</v>
      </c>
      <c r="H438" s="25">
        <v>47.443447999999997</v>
      </c>
      <c r="I438" s="24">
        <f>Table2[[#This Row],[Min (H)]]*2080</f>
        <v>61068.799999999996</v>
      </c>
      <c r="J438" s="24">
        <f>Table2[[#This Row],[Mid (H)]]*2080</f>
        <v>79875.585919999998</v>
      </c>
      <c r="K438" s="24">
        <f>Table2[[#This Row],[Max (H)]]*2080</f>
        <v>98682.371839999993</v>
      </c>
    </row>
    <row r="439" spans="1:11" x14ac:dyDescent="0.25">
      <c r="A439" s="23" t="s">
        <v>188</v>
      </c>
      <c r="B439" s="23" t="s">
        <v>1001</v>
      </c>
      <c r="C439" s="23" t="s">
        <v>34</v>
      </c>
      <c r="D439" s="42" t="s">
        <v>175</v>
      </c>
      <c r="E439" s="43" t="s">
        <v>36</v>
      </c>
      <c r="F439" s="24">
        <v>25.65</v>
      </c>
      <c r="G439" s="25">
        <v>33.93</v>
      </c>
      <c r="H439" s="25">
        <v>41.449363000000005</v>
      </c>
      <c r="I439" s="24">
        <f>Table2[[#This Row],[Min (H)]]*2080</f>
        <v>53352</v>
      </c>
      <c r="J439" s="24">
        <v>69783.34</v>
      </c>
      <c r="K439" s="24">
        <f>Table2[[#This Row],[Max (H)]]*2080</f>
        <v>86214.675040000016</v>
      </c>
    </row>
    <row r="440" spans="1:11" x14ac:dyDescent="0.25">
      <c r="A440" s="44" t="s">
        <v>883</v>
      </c>
      <c r="B440" s="23" t="s">
        <v>925</v>
      </c>
      <c r="C440" s="23" t="s">
        <v>14</v>
      </c>
      <c r="D440" s="42" t="s">
        <v>15</v>
      </c>
      <c r="E440" s="43" t="s">
        <v>16</v>
      </c>
      <c r="F440" s="24">
        <v>21.59</v>
      </c>
      <c r="G440" s="25">
        <v>28.236196000000007</v>
      </c>
      <c r="H440" s="25">
        <v>34.88239200000001</v>
      </c>
      <c r="I440" s="24">
        <v>44907.199999999997</v>
      </c>
      <c r="J440" s="24">
        <v>58731.287680000016</v>
      </c>
      <c r="K440" s="24">
        <v>72555.37536000002</v>
      </c>
    </row>
    <row r="441" spans="1:11" x14ac:dyDescent="0.25">
      <c r="A441" s="23" t="s">
        <v>697</v>
      </c>
      <c r="B441" s="23" t="s">
        <v>698</v>
      </c>
      <c r="C441" s="23" t="s">
        <v>34</v>
      </c>
      <c r="D441" s="42" t="s">
        <v>38</v>
      </c>
      <c r="E441" s="43" t="s">
        <v>36</v>
      </c>
      <c r="F441" s="24">
        <v>32.31</v>
      </c>
      <c r="G441" s="25">
        <f>MEDIAN(H441,Table2[[#This Row],[Min (H)]])</f>
        <v>43.160209500000001</v>
      </c>
      <c r="H441" s="25">
        <v>54.010418999999999</v>
      </c>
      <c r="I441" s="24">
        <f>Table2[[#This Row],[Min (H)]]*2080</f>
        <v>67204.800000000003</v>
      </c>
      <c r="J441" s="24">
        <f>Table2[[#This Row],[Mid (H)]]*2080</f>
        <v>89773.235759999996</v>
      </c>
      <c r="K441" s="24">
        <f>Table2[[#This Row],[Max (H)]]*2080</f>
        <v>112341.67152</v>
      </c>
    </row>
    <row r="442" spans="1:11" x14ac:dyDescent="0.25">
      <c r="A442" s="23" t="s">
        <v>699</v>
      </c>
      <c r="B442" s="23" t="s">
        <v>700</v>
      </c>
      <c r="C442" s="23" t="s">
        <v>34</v>
      </c>
      <c r="D442" s="42" t="s">
        <v>45</v>
      </c>
      <c r="E442" s="43" t="s">
        <v>36</v>
      </c>
      <c r="F442" s="24">
        <v>21.59</v>
      </c>
      <c r="G442" s="25">
        <f>MEDIAN(H442,Table2[[#This Row],[Min (H)]])</f>
        <v>28.236196000000007</v>
      </c>
      <c r="H442" s="25">
        <v>34.88239200000001</v>
      </c>
      <c r="I442" s="24">
        <f>Table2[[#This Row],[Min (H)]]*2080</f>
        <v>44907.199999999997</v>
      </c>
      <c r="J442" s="24">
        <f>Table2[[#This Row],[Mid (H)]]*2080</f>
        <v>58731.287680000016</v>
      </c>
      <c r="K442" s="24">
        <f>Table2[[#This Row],[Max (H)]]*2080</f>
        <v>72555.37536000002</v>
      </c>
    </row>
    <row r="443" spans="1:11" x14ac:dyDescent="0.25">
      <c r="A443" s="44"/>
      <c r="B443" s="23"/>
      <c r="C443" s="23"/>
      <c r="D443" s="42"/>
      <c r="E443" s="43"/>
      <c r="F443" s="25"/>
      <c r="G443" s="25"/>
      <c r="H443" s="25"/>
      <c r="I443" s="24"/>
      <c r="J443" s="24"/>
      <c r="K443" s="24"/>
    </row>
    <row r="444" spans="1:11" x14ac:dyDescent="0.25">
      <c r="A444" s="44"/>
      <c r="B444" s="23"/>
      <c r="C444" s="23"/>
      <c r="D444" s="42"/>
      <c r="E444" s="43"/>
      <c r="F444" s="25"/>
      <c r="G444" s="25"/>
      <c r="H444" s="25"/>
      <c r="I444" s="24"/>
      <c r="J444" s="24"/>
      <c r="K444" s="24"/>
    </row>
    <row r="445" spans="1:11" x14ac:dyDescent="0.25">
      <c r="A445" s="23"/>
      <c r="B445" s="23"/>
      <c r="C445" s="23"/>
      <c r="D445" s="42"/>
      <c r="E445" s="43"/>
      <c r="F445" s="25"/>
      <c r="G445" s="25"/>
      <c r="H445" s="25"/>
      <c r="I445" s="24"/>
      <c r="J445" s="24"/>
      <c r="K445" s="24"/>
    </row>
    <row r="446" spans="1:11" x14ac:dyDescent="0.25">
      <c r="A446" s="23"/>
      <c r="B446" s="23"/>
      <c r="C446" s="23"/>
      <c r="D446" s="42"/>
      <c r="E446" s="43"/>
      <c r="F446" s="25"/>
      <c r="G446" s="25"/>
      <c r="H446" s="25"/>
      <c r="I446" s="24"/>
      <c r="J446" s="24"/>
      <c r="K446" s="24"/>
    </row>
    <row r="447" spans="1:11" x14ac:dyDescent="0.25">
      <c r="A447" s="23"/>
      <c r="B447" s="23"/>
      <c r="C447" s="23"/>
      <c r="D447" s="42"/>
      <c r="E447" s="43"/>
      <c r="F447" s="25"/>
      <c r="G447" s="25"/>
      <c r="H447" s="25"/>
      <c r="I447" s="24"/>
      <c r="J447" s="24"/>
      <c r="K447" s="24"/>
    </row>
    <row r="448" spans="1:11" x14ac:dyDescent="0.25">
      <c r="A448" s="23"/>
      <c r="B448" s="23"/>
      <c r="C448" s="23"/>
      <c r="D448" s="42"/>
      <c r="E448" s="43"/>
      <c r="F448" s="46"/>
      <c r="G448" s="46"/>
      <c r="H448" s="46"/>
      <c r="I448" s="46"/>
      <c r="J448" s="46"/>
      <c r="K448" s="46"/>
    </row>
  </sheetData>
  <mergeCells count="2">
    <mergeCell ref="A1:B1"/>
    <mergeCell ref="A3:B3"/>
  </mergeCells>
  <pageMargins left="0.7" right="0.7" top="0.75" bottom="0.75" header="0.3" footer="0.3"/>
  <pageSetup scale="49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F8B7C-B8DC-41EA-924E-0A813F5BDCD5}">
  <dimension ref="A1:XER443"/>
  <sheetViews>
    <sheetView topLeftCell="A72" zoomScale="112" zoomScaleNormal="112" workbookViewId="0">
      <pane xSplit="4" topLeftCell="O1" activePane="topRight" state="frozen"/>
      <selection pane="topRight" activeCell="U75" sqref="U75"/>
    </sheetView>
  </sheetViews>
  <sheetFormatPr defaultColWidth="11" defaultRowHeight="12.75" x14ac:dyDescent="0.2"/>
  <cols>
    <col min="1" max="1" width="11" style="5"/>
    <col min="2" max="2" width="46.5703125" style="5" customWidth="1"/>
    <col min="3" max="3" width="11.28515625" style="29" bestFit="1" customWidth="1"/>
    <col min="4" max="4" width="11" style="30"/>
    <col min="5" max="5" width="11.28515625" style="2" bestFit="1" customWidth="1"/>
    <col min="6" max="12" width="12.28515625" style="2" bestFit="1" customWidth="1"/>
    <col min="13" max="13" width="14.28515625" style="1" customWidth="1"/>
    <col min="14" max="15" width="14.28515625" style="2" customWidth="1"/>
    <col min="16" max="19" width="14.28515625" style="11" customWidth="1"/>
    <col min="20" max="20" width="14.28515625" style="7" customWidth="1"/>
    <col min="21" max="21" width="12.5703125" style="5" bestFit="1" customWidth="1"/>
    <col min="22" max="16384" width="11" style="5"/>
  </cols>
  <sheetData>
    <row r="1" spans="1:21" x14ac:dyDescent="0.2">
      <c r="A1" s="47" t="s">
        <v>1093</v>
      </c>
      <c r="S1" s="12" t="s">
        <v>0</v>
      </c>
      <c r="T1" s="31">
        <v>46296</v>
      </c>
    </row>
    <row r="2" spans="1:21" x14ac:dyDescent="0.2">
      <c r="A2" s="47" t="s">
        <v>2</v>
      </c>
      <c r="S2" s="12" t="s">
        <v>1</v>
      </c>
      <c r="T2" s="31">
        <v>46301</v>
      </c>
    </row>
    <row r="3" spans="1:21" s="28" customFormat="1" x14ac:dyDescent="0.2">
      <c r="A3" s="47" t="s">
        <v>1094</v>
      </c>
      <c r="S3" s="32" t="s">
        <v>3</v>
      </c>
      <c r="T3" s="6">
        <v>15</v>
      </c>
    </row>
    <row r="5" spans="1:21" s="29" customFormat="1" ht="26.1" customHeight="1" x14ac:dyDescent="0.2">
      <c r="A5" s="5" t="s">
        <v>4</v>
      </c>
      <c r="B5" s="29" t="s">
        <v>5</v>
      </c>
      <c r="C5" s="29" t="s">
        <v>6</v>
      </c>
      <c r="D5" s="33" t="s">
        <v>851</v>
      </c>
      <c r="E5" s="34" t="s">
        <v>701</v>
      </c>
      <c r="F5" s="13" t="s">
        <v>702</v>
      </c>
      <c r="G5" s="13" t="s">
        <v>703</v>
      </c>
      <c r="H5" s="13" t="s">
        <v>704</v>
      </c>
      <c r="I5" s="13" t="s">
        <v>705</v>
      </c>
      <c r="J5" s="13" t="s">
        <v>706</v>
      </c>
      <c r="K5" s="13" t="s">
        <v>707</v>
      </c>
      <c r="L5" s="13" t="s">
        <v>708</v>
      </c>
      <c r="M5" s="13" t="s">
        <v>709</v>
      </c>
      <c r="N5" s="13" t="s">
        <v>710</v>
      </c>
      <c r="O5" s="13" t="s">
        <v>711</v>
      </c>
      <c r="P5" s="13" t="s">
        <v>712</v>
      </c>
      <c r="Q5" s="13" t="s">
        <v>713</v>
      </c>
      <c r="R5" s="13" t="s">
        <v>714</v>
      </c>
      <c r="S5" s="13" t="s">
        <v>715</v>
      </c>
      <c r="T5" s="13" t="s">
        <v>716</v>
      </c>
      <c r="U5" s="6" t="s">
        <v>717</v>
      </c>
    </row>
    <row r="6" spans="1:21" ht="13.15" customHeight="1" x14ac:dyDescent="0.2">
      <c r="A6" s="48" t="s">
        <v>13</v>
      </c>
      <c r="B6" s="2" t="s">
        <v>981</v>
      </c>
      <c r="C6" s="4" t="s">
        <v>14</v>
      </c>
      <c r="D6" s="15" t="s">
        <v>15</v>
      </c>
      <c r="E6" s="4" t="s">
        <v>16</v>
      </c>
      <c r="F6" s="1">
        <v>21.59</v>
      </c>
      <c r="G6" s="1">
        <v>24.914999999999999</v>
      </c>
      <c r="H6" s="1">
        <v>24.925000000000001</v>
      </c>
      <c r="I6" s="1">
        <v>28.24</v>
      </c>
      <c r="J6" s="1">
        <v>28.25</v>
      </c>
      <c r="K6" s="1">
        <v>31.565000000000001</v>
      </c>
      <c r="L6" s="1">
        <v>31.575000000000003</v>
      </c>
      <c r="M6" s="1">
        <v>34.880000000000003</v>
      </c>
      <c r="N6" s="1">
        <v>44907.199999999997</v>
      </c>
      <c r="O6" s="1">
        <v>51819.244999999995</v>
      </c>
      <c r="P6" s="1">
        <v>51819.254999999997</v>
      </c>
      <c r="Q6" s="10">
        <v>58731.29</v>
      </c>
      <c r="R6" s="10">
        <v>58731.3</v>
      </c>
      <c r="S6" s="10">
        <v>65643.34</v>
      </c>
      <c r="T6" s="10">
        <v>65643.349999999991</v>
      </c>
      <c r="U6" s="10">
        <v>72555.38</v>
      </c>
    </row>
    <row r="7" spans="1:21" ht="13.15" customHeight="1" x14ac:dyDescent="0.2">
      <c r="A7" s="48" t="s">
        <v>21</v>
      </c>
      <c r="B7" s="2" t="s">
        <v>22</v>
      </c>
      <c r="C7" s="4" t="s">
        <v>23</v>
      </c>
      <c r="D7" s="15" t="s">
        <v>24</v>
      </c>
      <c r="E7" s="4" t="s">
        <v>16</v>
      </c>
      <c r="F7" s="1">
        <v>17.954817765230775</v>
      </c>
      <c r="G7" s="1"/>
      <c r="H7" s="1"/>
      <c r="I7" s="1"/>
      <c r="J7" s="1"/>
      <c r="K7" s="1"/>
      <c r="L7" s="1"/>
      <c r="M7" s="1">
        <v>25.136387237995169</v>
      </c>
      <c r="N7" s="1">
        <v>37346.020951679995</v>
      </c>
      <c r="O7" s="1"/>
      <c r="P7" s="1"/>
      <c r="Q7" s="10"/>
      <c r="R7" s="10"/>
      <c r="S7" s="10"/>
      <c r="T7" s="10"/>
      <c r="U7" s="10">
        <v>52283.685455029998</v>
      </c>
    </row>
    <row r="8" spans="1:21" ht="13.15" customHeight="1" x14ac:dyDescent="0.2">
      <c r="A8" s="48" t="s">
        <v>25</v>
      </c>
      <c r="B8" s="2" t="s">
        <v>26</v>
      </c>
      <c r="C8" s="4" t="s">
        <v>14</v>
      </c>
      <c r="D8" s="15" t="s">
        <v>27</v>
      </c>
      <c r="E8" s="4" t="s">
        <v>16</v>
      </c>
      <c r="F8" s="1">
        <v>16.43</v>
      </c>
      <c r="G8" s="1">
        <v>18.920000000000002</v>
      </c>
      <c r="H8" s="1">
        <v>18.930000000000003</v>
      </c>
      <c r="I8" s="1">
        <v>21.41</v>
      </c>
      <c r="J8" s="1">
        <v>21.42</v>
      </c>
      <c r="K8" s="1">
        <v>23.91</v>
      </c>
      <c r="L8" s="1">
        <v>23.92</v>
      </c>
      <c r="M8" s="1">
        <v>26.4</v>
      </c>
      <c r="N8" s="1">
        <v>34174.400000000001</v>
      </c>
      <c r="O8" s="1">
        <v>39353.600000000006</v>
      </c>
      <c r="P8" s="1">
        <v>39353.610000000008</v>
      </c>
      <c r="Q8" s="10">
        <v>44532.800000000003</v>
      </c>
      <c r="R8" s="10">
        <v>44532.810000000005</v>
      </c>
      <c r="S8" s="10">
        <v>49717.404999999999</v>
      </c>
      <c r="T8" s="10">
        <v>49717.415000000001</v>
      </c>
      <c r="U8" s="10">
        <v>54902</v>
      </c>
    </row>
    <row r="9" spans="1:21" ht="13.15" customHeight="1" x14ac:dyDescent="0.2">
      <c r="A9" s="48" t="s">
        <v>28</v>
      </c>
      <c r="B9" s="2" t="s">
        <v>29</v>
      </c>
      <c r="C9" s="4" t="s">
        <v>14</v>
      </c>
      <c r="D9" s="15" t="s">
        <v>17</v>
      </c>
      <c r="E9" s="4" t="s">
        <v>16</v>
      </c>
      <c r="F9" s="1">
        <v>17.89</v>
      </c>
      <c r="G9" s="1">
        <v>20.395</v>
      </c>
      <c r="H9" s="1">
        <v>20.405000000000001</v>
      </c>
      <c r="I9" s="1">
        <v>22.9</v>
      </c>
      <c r="J9" s="1">
        <v>22.91</v>
      </c>
      <c r="K9" s="1">
        <v>25.41</v>
      </c>
      <c r="L9" s="1">
        <v>25.42</v>
      </c>
      <c r="M9" s="1">
        <v>27.91</v>
      </c>
      <c r="N9" s="1">
        <v>37211.200000000004</v>
      </c>
      <c r="O9" s="1">
        <v>42421.600000000006</v>
      </c>
      <c r="P9" s="1">
        <v>42421.610000000008</v>
      </c>
      <c r="Q9" s="10">
        <v>47632</v>
      </c>
      <c r="R9" s="10">
        <v>47632.01</v>
      </c>
      <c r="S9" s="10">
        <v>52844.775000000001</v>
      </c>
      <c r="T9" s="10">
        <v>52844.785000000003</v>
      </c>
      <c r="U9" s="10">
        <v>58057.54</v>
      </c>
    </row>
    <row r="10" spans="1:21" ht="13.15" customHeight="1" x14ac:dyDescent="0.2">
      <c r="A10" s="48" t="s">
        <v>30</v>
      </c>
      <c r="B10" s="2" t="s">
        <v>983</v>
      </c>
      <c r="C10" s="4" t="s">
        <v>14</v>
      </c>
      <c r="D10" s="15" t="s">
        <v>31</v>
      </c>
      <c r="E10" s="4" t="s">
        <v>16</v>
      </c>
      <c r="F10" s="1">
        <v>19.13</v>
      </c>
      <c r="G10" s="1">
        <v>21.81</v>
      </c>
      <c r="H10" s="1">
        <v>21.82</v>
      </c>
      <c r="I10" s="1">
        <v>24.49</v>
      </c>
      <c r="J10" s="1">
        <v>24.5</v>
      </c>
      <c r="K10" s="1">
        <v>27.175000000000001</v>
      </c>
      <c r="L10" s="1">
        <v>27.185000000000002</v>
      </c>
      <c r="M10" s="1">
        <v>29.85</v>
      </c>
      <c r="N10" s="1">
        <v>39790.400000000001</v>
      </c>
      <c r="O10" s="1">
        <v>45366.740000000005</v>
      </c>
      <c r="P10" s="1">
        <v>45366.750000000007</v>
      </c>
      <c r="Q10" s="10">
        <v>50943.08</v>
      </c>
      <c r="R10" s="10">
        <v>50943.090000000004</v>
      </c>
      <c r="S10" s="10">
        <v>56519.42</v>
      </c>
      <c r="T10" s="10">
        <v>56519.43</v>
      </c>
      <c r="U10" s="10">
        <v>62095.75</v>
      </c>
    </row>
    <row r="11" spans="1:21" ht="13.15" customHeight="1" x14ac:dyDescent="0.2">
      <c r="A11" s="48" t="s">
        <v>32</v>
      </c>
      <c r="B11" s="2" t="s">
        <v>984</v>
      </c>
      <c r="C11" s="4" t="s">
        <v>23</v>
      </c>
      <c r="D11" s="15" t="s">
        <v>33</v>
      </c>
      <c r="E11" s="4" t="s">
        <v>16</v>
      </c>
      <c r="F11" s="1">
        <v>20.91</v>
      </c>
      <c r="G11" s="1"/>
      <c r="H11" s="1"/>
      <c r="I11" s="1"/>
      <c r="J11" s="1"/>
      <c r="K11" s="1"/>
      <c r="L11" s="1"/>
      <c r="M11" s="1">
        <v>29.274724945490387</v>
      </c>
      <c r="N11" s="1">
        <v>43494.568835400009</v>
      </c>
      <c r="O11" s="1"/>
      <c r="P11" s="1"/>
      <c r="Q11" s="10"/>
      <c r="R11" s="10"/>
      <c r="S11" s="10"/>
      <c r="T11" s="10"/>
      <c r="U11" s="6">
        <v>60891.427886620004</v>
      </c>
    </row>
    <row r="12" spans="1:21" ht="13.15" customHeight="1" x14ac:dyDescent="0.2">
      <c r="A12" s="48" t="s">
        <v>40</v>
      </c>
      <c r="B12" s="2" t="s">
        <v>41</v>
      </c>
      <c r="C12" s="4" t="s">
        <v>34</v>
      </c>
      <c r="D12" s="15" t="s">
        <v>45</v>
      </c>
      <c r="E12" s="4" t="s">
        <v>36</v>
      </c>
      <c r="F12" s="1">
        <v>21.59</v>
      </c>
      <c r="G12" s="1">
        <v>24.914999999999999</v>
      </c>
      <c r="H12" s="1">
        <v>24.925000000000001</v>
      </c>
      <c r="I12" s="1">
        <v>28.24</v>
      </c>
      <c r="J12" s="1">
        <v>28.25</v>
      </c>
      <c r="K12" s="1">
        <v>31.565000000000001</v>
      </c>
      <c r="L12" s="1">
        <v>31.575000000000003</v>
      </c>
      <c r="M12" s="1">
        <v>34.880000000000003</v>
      </c>
      <c r="N12" s="1">
        <v>44907.199999999997</v>
      </c>
      <c r="O12" s="1">
        <v>51819.244999999995</v>
      </c>
      <c r="P12" s="1">
        <v>51819.254999999997</v>
      </c>
      <c r="Q12" s="10">
        <v>58731.29</v>
      </c>
      <c r="R12" s="10">
        <v>58731.3</v>
      </c>
      <c r="S12" s="10">
        <v>65643.34</v>
      </c>
      <c r="T12" s="10">
        <v>65643.349999999991</v>
      </c>
      <c r="U12" s="10">
        <v>72555.38</v>
      </c>
    </row>
    <row r="13" spans="1:21" ht="13.15" customHeight="1" x14ac:dyDescent="0.2">
      <c r="A13" s="48" t="s">
        <v>43</v>
      </c>
      <c r="B13" s="2" t="s">
        <v>44</v>
      </c>
      <c r="C13" s="4" t="s">
        <v>34</v>
      </c>
      <c r="D13" s="15" t="s">
        <v>39</v>
      </c>
      <c r="E13" s="4" t="s">
        <v>36</v>
      </c>
      <c r="F13" s="1">
        <v>25</v>
      </c>
      <c r="G13" s="1">
        <v>28.85</v>
      </c>
      <c r="H13" s="1">
        <v>28.860000000000003</v>
      </c>
      <c r="I13" s="1">
        <v>32.700000000000003</v>
      </c>
      <c r="J13" s="1">
        <v>32.71</v>
      </c>
      <c r="K13" s="1">
        <v>36.56</v>
      </c>
      <c r="L13" s="1">
        <v>36.57</v>
      </c>
      <c r="M13" s="1">
        <v>40.409999999999997</v>
      </c>
      <c r="N13" s="1">
        <v>52000</v>
      </c>
      <c r="O13" s="1">
        <v>60013.035000000003</v>
      </c>
      <c r="P13" s="1">
        <v>60013.045000000006</v>
      </c>
      <c r="Q13" s="10">
        <v>68026.070000000007</v>
      </c>
      <c r="R13" s="10">
        <v>68026.080000000002</v>
      </c>
      <c r="S13" s="10">
        <v>76039.11</v>
      </c>
      <c r="T13" s="10">
        <v>76039.12</v>
      </c>
      <c r="U13" s="10">
        <v>84052.14</v>
      </c>
    </row>
    <row r="14" spans="1:21" ht="13.15" customHeight="1" x14ac:dyDescent="0.2">
      <c r="A14" s="48" t="s">
        <v>46</v>
      </c>
      <c r="B14" s="2" t="s">
        <v>985</v>
      </c>
      <c r="C14" s="4" t="s">
        <v>34</v>
      </c>
      <c r="D14" s="15" t="s">
        <v>37</v>
      </c>
      <c r="E14" s="4" t="s">
        <v>36</v>
      </c>
      <c r="F14" s="1">
        <v>29.04</v>
      </c>
      <c r="G14" s="1">
        <v>33.515000000000001</v>
      </c>
      <c r="H14" s="1">
        <v>33.524999999999999</v>
      </c>
      <c r="I14" s="1">
        <v>37.99</v>
      </c>
      <c r="J14" s="1">
        <v>38</v>
      </c>
      <c r="K14" s="1">
        <v>42.465000000000003</v>
      </c>
      <c r="L14" s="1">
        <v>42.475000000000001</v>
      </c>
      <c r="M14" s="1">
        <v>46.93</v>
      </c>
      <c r="N14" s="1">
        <v>60403.199999999997</v>
      </c>
      <c r="O14" s="1">
        <v>69708.19</v>
      </c>
      <c r="P14" s="1">
        <v>69708.2</v>
      </c>
      <c r="Q14" s="10">
        <v>79013.179999999993</v>
      </c>
      <c r="R14" s="10">
        <v>79013.189999999988</v>
      </c>
      <c r="S14" s="10">
        <v>88318.18</v>
      </c>
      <c r="T14" s="10">
        <v>88318.189999999988</v>
      </c>
      <c r="U14" s="10">
        <v>97623.17</v>
      </c>
    </row>
    <row r="15" spans="1:21" ht="13.15" customHeight="1" x14ac:dyDescent="0.2">
      <c r="A15" s="48" t="s">
        <v>48</v>
      </c>
      <c r="B15" s="2" t="s">
        <v>49</v>
      </c>
      <c r="C15" s="4" t="s">
        <v>34</v>
      </c>
      <c r="D15" s="15" t="s">
        <v>50</v>
      </c>
      <c r="E15" s="4" t="s">
        <v>36</v>
      </c>
      <c r="F15" s="1">
        <v>36.81</v>
      </c>
      <c r="G15" s="1">
        <v>42.995000000000005</v>
      </c>
      <c r="H15" s="1">
        <v>43.005000000000003</v>
      </c>
      <c r="I15" s="1">
        <v>49.18</v>
      </c>
      <c r="J15" s="1">
        <v>49.19</v>
      </c>
      <c r="K15" s="1">
        <v>55.364999999999995</v>
      </c>
      <c r="L15" s="1">
        <v>55.374999999999993</v>
      </c>
      <c r="M15" s="1">
        <v>61.54</v>
      </c>
      <c r="N15" s="1">
        <v>76564.800000000003</v>
      </c>
      <c r="O15" s="1">
        <v>89425.86</v>
      </c>
      <c r="P15" s="1">
        <v>89425.87</v>
      </c>
      <c r="Q15" s="10">
        <v>102286.92</v>
      </c>
      <c r="R15" s="10">
        <v>102286.93</v>
      </c>
      <c r="S15" s="10">
        <v>115147.98499999999</v>
      </c>
      <c r="T15" s="10">
        <v>115147.99499999998</v>
      </c>
      <c r="U15" s="10">
        <v>128009.04</v>
      </c>
    </row>
    <row r="16" spans="1:21" ht="13.15" customHeight="1" x14ac:dyDescent="0.2">
      <c r="A16" s="48" t="s">
        <v>766</v>
      </c>
      <c r="B16" s="2" t="s">
        <v>764</v>
      </c>
      <c r="C16" s="4" t="s">
        <v>14</v>
      </c>
      <c r="D16" s="15" t="s">
        <v>17</v>
      </c>
      <c r="E16" s="4" t="s">
        <v>16</v>
      </c>
      <c r="F16" s="1">
        <v>17.89</v>
      </c>
      <c r="G16" s="1">
        <v>20.395</v>
      </c>
      <c r="H16" s="1">
        <v>20.405000000000001</v>
      </c>
      <c r="I16" s="1">
        <v>22.9</v>
      </c>
      <c r="J16" s="1">
        <v>22.91</v>
      </c>
      <c r="K16" s="1">
        <v>25.41</v>
      </c>
      <c r="L16" s="1">
        <v>25.42</v>
      </c>
      <c r="M16" s="1">
        <v>27.91</v>
      </c>
      <c r="N16" s="1">
        <v>37211.200000000004</v>
      </c>
      <c r="O16" s="1">
        <v>42421.600000000006</v>
      </c>
      <c r="P16" s="1">
        <v>42421.610000000008</v>
      </c>
      <c r="Q16" s="10">
        <v>47632</v>
      </c>
      <c r="R16" s="10">
        <v>47632.01</v>
      </c>
      <c r="S16" s="10">
        <v>52844.775000000001</v>
      </c>
      <c r="T16" s="10">
        <v>52844.785000000003</v>
      </c>
      <c r="U16" s="10">
        <v>58057.54</v>
      </c>
    </row>
    <row r="17" spans="1:1016 1028:3062 3074:4096 4108:6142 6154:8188 8200:10234 10246:12280 12292:14326 14338:15360 15372:16372" ht="13.15" customHeight="1" x14ac:dyDescent="0.2">
      <c r="A17" s="48" t="s">
        <v>767</v>
      </c>
      <c r="B17" s="2" t="s">
        <v>765</v>
      </c>
      <c r="C17" s="4" t="s">
        <v>14</v>
      </c>
      <c r="D17" s="15" t="s">
        <v>31</v>
      </c>
      <c r="E17" s="4" t="s">
        <v>16</v>
      </c>
      <c r="F17" s="1">
        <v>19.13</v>
      </c>
      <c r="G17" s="1">
        <v>21.81</v>
      </c>
      <c r="H17" s="1">
        <v>21.82</v>
      </c>
      <c r="I17" s="1">
        <v>24.49</v>
      </c>
      <c r="J17" s="1">
        <v>24.5</v>
      </c>
      <c r="K17" s="1">
        <v>27.175000000000001</v>
      </c>
      <c r="L17" s="1">
        <v>27.185000000000002</v>
      </c>
      <c r="M17" s="1">
        <v>29.85</v>
      </c>
      <c r="N17" s="1">
        <v>39790.400000000001</v>
      </c>
      <c r="O17" s="1">
        <v>45366.740000000005</v>
      </c>
      <c r="P17" s="1">
        <v>45366.750000000007</v>
      </c>
      <c r="Q17" s="10">
        <v>50943.08</v>
      </c>
      <c r="R17" s="10">
        <v>50943.090000000004</v>
      </c>
      <c r="S17" s="10">
        <v>56519.42</v>
      </c>
      <c r="T17" s="10">
        <v>56519.43</v>
      </c>
      <c r="U17" s="10">
        <v>62095.75</v>
      </c>
    </row>
    <row r="18" spans="1:1016 1028:3062 3074:4096 4108:6142 6154:8188 8200:10234 10246:12280 12292:14326 14338:15360 15372:16372" ht="13.15" customHeight="1" x14ac:dyDescent="0.2">
      <c r="A18" s="48" t="s">
        <v>768</v>
      </c>
      <c r="B18" s="2" t="s">
        <v>986</v>
      </c>
      <c r="C18" s="4" t="s">
        <v>14</v>
      </c>
      <c r="D18" s="15" t="s">
        <v>15</v>
      </c>
      <c r="E18" s="4" t="s">
        <v>16</v>
      </c>
      <c r="F18" s="1">
        <v>21.59</v>
      </c>
      <c r="G18" s="1">
        <v>24.914999999999999</v>
      </c>
      <c r="H18" s="1">
        <v>24.925000000000001</v>
      </c>
      <c r="I18" s="1">
        <v>28.24</v>
      </c>
      <c r="J18" s="1">
        <v>28.25</v>
      </c>
      <c r="K18" s="1">
        <v>31.565000000000001</v>
      </c>
      <c r="L18" s="1">
        <v>31.575000000000003</v>
      </c>
      <c r="M18" s="1">
        <v>34.880000000000003</v>
      </c>
      <c r="N18" s="1">
        <v>44907.199999999997</v>
      </c>
      <c r="O18" s="1">
        <v>51819.244999999995</v>
      </c>
      <c r="P18" s="1">
        <v>51819.254999999997</v>
      </c>
      <c r="Q18" s="10">
        <v>58731.29</v>
      </c>
      <c r="R18" s="10">
        <v>58731.3</v>
      </c>
      <c r="S18" s="10">
        <v>65643.34</v>
      </c>
      <c r="T18" s="10">
        <v>65643.349999999991</v>
      </c>
      <c r="U18" s="10">
        <v>72555.38</v>
      </c>
    </row>
    <row r="19" spans="1:1016 1028:3062 3074:4096 4108:6142 6154:8188 8200:10234 10246:12280 12292:14326 14338:15360 15372:16372" ht="13.15" customHeight="1" x14ac:dyDescent="0.2">
      <c r="A19" s="48" t="s">
        <v>51</v>
      </c>
      <c r="B19" s="2" t="s">
        <v>52</v>
      </c>
      <c r="C19" s="4" t="s">
        <v>34</v>
      </c>
      <c r="D19" s="15" t="s">
        <v>45</v>
      </c>
      <c r="E19" s="4" t="s">
        <v>36</v>
      </c>
      <c r="F19" s="1">
        <v>21.59</v>
      </c>
      <c r="G19" s="1">
        <v>24.914999999999999</v>
      </c>
      <c r="H19" s="1">
        <v>24.925000000000001</v>
      </c>
      <c r="I19" s="1">
        <v>28.24</v>
      </c>
      <c r="J19" s="1">
        <v>28.25</v>
      </c>
      <c r="K19" s="1">
        <v>31.565000000000001</v>
      </c>
      <c r="L19" s="1">
        <v>31.575000000000003</v>
      </c>
      <c r="M19" s="1">
        <v>34.880000000000003</v>
      </c>
      <c r="N19" s="1">
        <v>44907.199999999997</v>
      </c>
      <c r="O19" s="1">
        <v>51819.244999999995</v>
      </c>
      <c r="P19" s="1">
        <v>51819.254999999997</v>
      </c>
      <c r="Q19" s="10">
        <v>58731.29</v>
      </c>
      <c r="R19" s="10">
        <v>58731.3</v>
      </c>
      <c r="S19" s="10">
        <v>65643.34</v>
      </c>
      <c r="T19" s="10">
        <v>65643.349999999991</v>
      </c>
      <c r="U19" s="10">
        <v>72555.38</v>
      </c>
    </row>
    <row r="20" spans="1:1016 1028:3062 3074:4096 4108:6142 6154:8188 8200:10234 10246:12280 12292:14326 14338:15360 15372:16372" ht="13.15" customHeight="1" x14ac:dyDescent="0.2">
      <c r="A20" s="48" t="s">
        <v>53</v>
      </c>
      <c r="B20" s="2" t="s">
        <v>54</v>
      </c>
      <c r="C20" s="4" t="s">
        <v>34</v>
      </c>
      <c r="D20" s="15" t="s">
        <v>37</v>
      </c>
      <c r="E20" s="4" t="s">
        <v>36</v>
      </c>
      <c r="F20" s="1">
        <v>29.04</v>
      </c>
      <c r="G20" s="1">
        <v>33.515000000000001</v>
      </c>
      <c r="H20" s="1">
        <v>33.524999999999999</v>
      </c>
      <c r="I20" s="1">
        <v>37.99</v>
      </c>
      <c r="J20" s="1">
        <v>38</v>
      </c>
      <c r="K20" s="1">
        <v>42.465000000000003</v>
      </c>
      <c r="L20" s="1">
        <v>42.475000000000001</v>
      </c>
      <c r="M20" s="1">
        <v>46.93</v>
      </c>
      <c r="N20" s="1">
        <v>60403.199999999997</v>
      </c>
      <c r="O20" s="1">
        <v>69708.19</v>
      </c>
      <c r="P20" s="1">
        <v>69708.2</v>
      </c>
      <c r="Q20" s="10">
        <v>79013.179999999993</v>
      </c>
      <c r="R20" s="10">
        <v>79013.189999999988</v>
      </c>
      <c r="S20" s="10">
        <v>88318.18</v>
      </c>
      <c r="T20" s="10">
        <v>88318.189999999988</v>
      </c>
      <c r="U20" s="10">
        <v>97623.17</v>
      </c>
    </row>
    <row r="21" spans="1:1016 1028:3062 3074:4096 4108:6142 6154:8188 8200:10234 10246:12280 12292:14326 14338:15360 15372:16372" ht="13.15" customHeight="1" x14ac:dyDescent="0.2">
      <c r="A21" s="49" t="s">
        <v>213</v>
      </c>
      <c r="B21" s="2" t="s">
        <v>884</v>
      </c>
      <c r="C21" s="4" t="s">
        <v>34</v>
      </c>
      <c r="D21" s="15" t="s">
        <v>37</v>
      </c>
      <c r="E21" s="4" t="s">
        <v>36</v>
      </c>
      <c r="F21" s="1">
        <v>29.04</v>
      </c>
      <c r="G21" s="1">
        <v>33.515000000000001</v>
      </c>
      <c r="H21" s="1">
        <v>33.524999999999999</v>
      </c>
      <c r="I21" s="1">
        <v>37.99</v>
      </c>
      <c r="J21" s="1">
        <v>38</v>
      </c>
      <c r="K21" s="1">
        <v>42.465000000000003</v>
      </c>
      <c r="L21" s="1">
        <v>42.475000000000001</v>
      </c>
      <c r="M21" s="1">
        <v>46.93</v>
      </c>
      <c r="N21" s="1">
        <v>60403.199999999997</v>
      </c>
      <c r="O21" s="1">
        <v>69708.19</v>
      </c>
      <c r="P21" s="1">
        <v>69708.2</v>
      </c>
      <c r="Q21" s="10">
        <v>79013.179999999993</v>
      </c>
      <c r="R21" s="10">
        <v>79013.189999999988</v>
      </c>
      <c r="S21" s="10">
        <v>88318.18</v>
      </c>
      <c r="T21" s="10">
        <v>88318.189999999988</v>
      </c>
      <c r="U21" s="10">
        <v>97623.17</v>
      </c>
    </row>
    <row r="22" spans="1:1016 1028:3062 3074:4096 4108:6142 6154:8188 8200:10234 10246:12280 12292:14326 14338:15360 15372:16372" s="1" customFormat="1" ht="13.15" customHeight="1" x14ac:dyDescent="0.2">
      <c r="A22" s="48" t="s">
        <v>55</v>
      </c>
      <c r="B22" s="2" t="s">
        <v>56</v>
      </c>
      <c r="C22" s="4" t="s">
        <v>34</v>
      </c>
      <c r="D22" s="15" t="s">
        <v>39</v>
      </c>
      <c r="E22" s="4" t="s">
        <v>36</v>
      </c>
      <c r="F22" s="1">
        <v>25</v>
      </c>
      <c r="G22" s="1">
        <v>28.85</v>
      </c>
      <c r="H22" s="1">
        <v>28.860000000000003</v>
      </c>
      <c r="I22" s="1">
        <v>32.700000000000003</v>
      </c>
      <c r="J22" s="1">
        <v>32.71</v>
      </c>
      <c r="K22" s="1">
        <v>36.56</v>
      </c>
      <c r="L22" s="1">
        <v>36.57</v>
      </c>
      <c r="M22" s="1">
        <v>40.409999999999997</v>
      </c>
      <c r="N22" s="1">
        <v>52000</v>
      </c>
      <c r="O22" s="1">
        <v>60013.035000000003</v>
      </c>
      <c r="P22" s="1">
        <v>60013.045000000006</v>
      </c>
      <c r="Q22" s="10">
        <v>68026.070000000007</v>
      </c>
      <c r="R22" s="10">
        <v>68026.080000000002</v>
      </c>
      <c r="S22" s="10">
        <v>76039.11</v>
      </c>
      <c r="T22" s="10">
        <v>76039.12</v>
      </c>
      <c r="U22" s="10">
        <v>84052.14</v>
      </c>
      <c r="V22" s="48"/>
      <c r="W22" s="2"/>
      <c r="X22" s="4"/>
      <c r="Y22" s="15"/>
      <c r="Z22" s="4"/>
      <c r="AL22" s="10"/>
      <c r="AM22" s="10"/>
      <c r="AN22" s="10"/>
      <c r="AO22" s="10"/>
      <c r="AP22" s="6"/>
      <c r="AQ22" s="56"/>
      <c r="AR22" s="48"/>
      <c r="AS22" s="2"/>
      <c r="AT22" s="4"/>
      <c r="AU22" s="15"/>
      <c r="AV22" s="4"/>
      <c r="BH22" s="10"/>
      <c r="BI22" s="10"/>
      <c r="BJ22" s="10"/>
      <c r="BK22" s="10"/>
      <c r="BL22" s="6"/>
      <c r="BM22" s="56"/>
      <c r="BN22" s="48"/>
      <c r="BO22" s="2"/>
      <c r="BP22" s="4"/>
      <c r="BQ22" s="15"/>
      <c r="BR22" s="4"/>
      <c r="CD22" s="10"/>
      <c r="CE22" s="10"/>
      <c r="CF22" s="10"/>
      <c r="CG22" s="10"/>
      <c r="CH22" s="6"/>
      <c r="CI22" s="56"/>
      <c r="CJ22" s="48"/>
      <c r="CK22" s="2"/>
      <c r="CL22" s="4"/>
      <c r="CM22" s="15"/>
      <c r="CN22" s="4"/>
      <c r="CZ22" s="10"/>
      <c r="DA22" s="10"/>
      <c r="DB22" s="10"/>
      <c r="DC22" s="10"/>
      <c r="DD22" s="6"/>
      <c r="DE22" s="56"/>
      <c r="DF22" s="48"/>
      <c r="DG22" s="2"/>
      <c r="DH22" s="4"/>
      <c r="DI22" s="15"/>
      <c r="DJ22" s="4"/>
      <c r="DV22" s="10"/>
      <c r="DW22" s="10"/>
      <c r="DX22" s="10"/>
      <c r="DY22" s="10"/>
      <c r="DZ22" s="6"/>
      <c r="EA22" s="56"/>
      <c r="EB22" s="48"/>
      <c r="EC22" s="2"/>
      <c r="ED22" s="4"/>
      <c r="EE22" s="15"/>
      <c r="EF22" s="4"/>
      <c r="ER22" s="10"/>
      <c r="ES22" s="10"/>
      <c r="ET22" s="10"/>
      <c r="EU22" s="10"/>
      <c r="EV22" s="6"/>
      <c r="EW22" s="56"/>
      <c r="EX22" s="48"/>
      <c r="EY22" s="2"/>
      <c r="EZ22" s="4"/>
      <c r="FA22" s="15"/>
      <c r="FB22" s="4"/>
      <c r="FN22" s="10"/>
      <c r="FO22" s="10"/>
      <c r="FP22" s="10"/>
      <c r="FQ22" s="10"/>
      <c r="FR22" s="6"/>
      <c r="FS22" s="56"/>
      <c r="FT22" s="48"/>
      <c r="FU22" s="2"/>
      <c r="FV22" s="4"/>
      <c r="FW22" s="15"/>
      <c r="FX22" s="4"/>
      <c r="GJ22" s="10"/>
      <c r="GK22" s="10"/>
      <c r="GL22" s="10"/>
      <c r="GM22" s="10"/>
      <c r="GN22" s="6"/>
      <c r="GO22" s="56"/>
      <c r="GP22" s="48"/>
      <c r="GQ22" s="2"/>
      <c r="GR22" s="4"/>
      <c r="GS22" s="15"/>
      <c r="GT22" s="4"/>
      <c r="HF22" s="10"/>
      <c r="HG22" s="10"/>
      <c r="HH22" s="10"/>
      <c r="HI22" s="10"/>
      <c r="HJ22" s="6"/>
      <c r="HK22" s="56"/>
      <c r="HL22" s="48"/>
      <c r="HM22" s="2"/>
      <c r="HN22" s="4"/>
      <c r="HO22" s="15"/>
      <c r="HP22" s="4"/>
      <c r="IB22" s="10"/>
      <c r="IC22" s="10"/>
      <c r="ID22" s="10"/>
      <c r="IE22" s="10"/>
      <c r="IF22" s="6"/>
      <c r="IG22" s="56"/>
      <c r="IH22" s="48"/>
      <c r="II22" s="2"/>
      <c r="IJ22" s="4"/>
      <c r="IK22" s="15"/>
      <c r="IL22" s="4"/>
      <c r="IX22" s="10"/>
      <c r="IY22" s="10"/>
      <c r="IZ22" s="10"/>
      <c r="JA22" s="10"/>
      <c r="JB22" s="6"/>
      <c r="JC22" s="56"/>
      <c r="JD22" s="48"/>
      <c r="JE22" s="2"/>
      <c r="JF22" s="4"/>
      <c r="JG22" s="15"/>
      <c r="JH22" s="4"/>
      <c r="JT22" s="10"/>
      <c r="JU22" s="10"/>
      <c r="JV22" s="10"/>
      <c r="JW22" s="10"/>
      <c r="JX22" s="6"/>
      <c r="JY22" s="56"/>
      <c r="JZ22" s="48"/>
      <c r="KA22" s="2"/>
      <c r="KB22" s="4"/>
      <c r="KC22" s="15"/>
      <c r="KD22" s="4"/>
      <c r="KP22" s="10"/>
      <c r="KQ22" s="10"/>
      <c r="KR22" s="10"/>
      <c r="KS22" s="10"/>
      <c r="KT22" s="6"/>
      <c r="KU22" s="56"/>
      <c r="KV22" s="48"/>
      <c r="KW22" s="2"/>
      <c r="KX22" s="4"/>
      <c r="KY22" s="15"/>
      <c r="KZ22" s="4"/>
      <c r="LL22" s="10"/>
      <c r="LM22" s="10"/>
      <c r="LN22" s="10"/>
      <c r="LO22" s="10"/>
      <c r="LP22" s="6"/>
      <c r="LQ22" s="56"/>
      <c r="LR22" s="48"/>
      <c r="LS22" s="2"/>
      <c r="LT22" s="4"/>
      <c r="LU22" s="15"/>
      <c r="LV22" s="4"/>
      <c r="MH22" s="10"/>
      <c r="MI22" s="10"/>
      <c r="MJ22" s="10"/>
      <c r="MK22" s="10"/>
      <c r="ML22" s="6"/>
      <c r="MM22" s="56"/>
      <c r="MN22" s="48"/>
      <c r="MO22" s="2"/>
      <c r="MP22" s="4"/>
      <c r="MQ22" s="15"/>
      <c r="MR22" s="4"/>
      <c r="ND22" s="10"/>
      <c r="NE22" s="10"/>
      <c r="NF22" s="10"/>
      <c r="NG22" s="10"/>
      <c r="NH22" s="6"/>
      <c r="NI22" s="56"/>
      <c r="NJ22" s="48"/>
      <c r="NK22" s="2"/>
      <c r="NL22" s="4"/>
      <c r="NM22" s="15"/>
      <c r="NN22" s="4"/>
      <c r="NZ22" s="10"/>
      <c r="OA22" s="10"/>
      <c r="OB22" s="10"/>
      <c r="OC22" s="10"/>
      <c r="OD22" s="6"/>
      <c r="OE22" s="56"/>
      <c r="OF22" s="48"/>
      <c r="OG22" s="2"/>
      <c r="OH22" s="4"/>
      <c r="OI22" s="15"/>
      <c r="OJ22" s="4"/>
      <c r="OV22" s="10"/>
      <c r="OW22" s="10"/>
      <c r="OX22" s="10"/>
      <c r="OY22" s="10"/>
      <c r="OZ22" s="6"/>
      <c r="PA22" s="56"/>
      <c r="PB22" s="48"/>
      <c r="PC22" s="2"/>
      <c r="PD22" s="4"/>
      <c r="PE22" s="15"/>
      <c r="PF22" s="4"/>
      <c r="PR22" s="10"/>
      <c r="PS22" s="10"/>
      <c r="PT22" s="10"/>
      <c r="PU22" s="10"/>
      <c r="PV22" s="6"/>
      <c r="PW22" s="56"/>
      <c r="PX22" s="48"/>
      <c r="PY22" s="2"/>
      <c r="PZ22" s="4"/>
      <c r="QA22" s="15"/>
      <c r="QB22" s="4"/>
      <c r="QN22" s="10"/>
      <c r="QO22" s="10"/>
      <c r="QP22" s="10"/>
      <c r="QQ22" s="10"/>
      <c r="QR22" s="6"/>
      <c r="QS22" s="56"/>
      <c r="QT22" s="48"/>
      <c r="QU22" s="2"/>
      <c r="QV22" s="4"/>
      <c r="QW22" s="15"/>
      <c r="QX22" s="4"/>
      <c r="RJ22" s="10"/>
      <c r="RK22" s="10"/>
      <c r="RL22" s="10"/>
      <c r="RM22" s="10"/>
      <c r="RN22" s="6"/>
      <c r="RO22" s="56"/>
      <c r="RP22" s="48"/>
      <c r="RQ22" s="2"/>
      <c r="RR22" s="4"/>
      <c r="RS22" s="15"/>
      <c r="RT22" s="4"/>
      <c r="SF22" s="10"/>
      <c r="SG22" s="10"/>
      <c r="SH22" s="10"/>
      <c r="SI22" s="10"/>
      <c r="SJ22" s="6"/>
      <c r="SK22" s="56"/>
      <c r="SL22" s="48"/>
      <c r="SM22" s="2"/>
      <c r="SN22" s="4"/>
      <c r="SO22" s="15"/>
      <c r="SP22" s="4"/>
      <c r="TB22" s="10"/>
      <c r="TC22" s="10"/>
      <c r="TD22" s="10"/>
      <c r="TE22" s="10"/>
      <c r="TF22" s="6"/>
      <c r="TG22" s="56"/>
      <c r="TH22" s="48"/>
      <c r="TI22" s="2"/>
      <c r="TJ22" s="4"/>
      <c r="TK22" s="15"/>
      <c r="TL22" s="4"/>
      <c r="TX22" s="10"/>
      <c r="TY22" s="10"/>
      <c r="TZ22" s="10"/>
      <c r="UA22" s="10"/>
      <c r="UB22" s="6"/>
      <c r="UC22" s="56"/>
      <c r="UD22" s="48"/>
      <c r="UE22" s="2"/>
      <c r="UF22" s="4"/>
      <c r="UG22" s="15"/>
      <c r="UH22" s="4"/>
      <c r="UT22" s="10"/>
      <c r="UU22" s="10"/>
      <c r="UV22" s="10"/>
      <c r="UW22" s="10"/>
      <c r="UX22" s="6"/>
      <c r="UY22" s="56"/>
      <c r="UZ22" s="48"/>
      <c r="VA22" s="2"/>
      <c r="VB22" s="4"/>
      <c r="VC22" s="15"/>
      <c r="VD22" s="4"/>
      <c r="VP22" s="10"/>
      <c r="VQ22" s="10"/>
      <c r="VR22" s="10"/>
      <c r="VS22" s="10"/>
      <c r="VT22" s="6"/>
      <c r="VU22" s="56"/>
      <c r="VV22" s="48"/>
      <c r="VW22" s="2"/>
      <c r="VX22" s="4"/>
      <c r="VY22" s="15"/>
      <c r="VZ22" s="4"/>
      <c r="WL22" s="10"/>
      <c r="WM22" s="10"/>
      <c r="WN22" s="10"/>
      <c r="WO22" s="10"/>
      <c r="WP22" s="6"/>
      <c r="WQ22" s="56"/>
      <c r="WR22" s="48"/>
      <c r="WS22" s="2"/>
      <c r="WT22" s="4"/>
      <c r="WU22" s="15"/>
      <c r="WV22" s="4"/>
      <c r="XH22" s="10"/>
      <c r="XI22" s="10"/>
      <c r="XJ22" s="10"/>
      <c r="XK22" s="10"/>
      <c r="XL22" s="6"/>
      <c r="XM22" s="56"/>
      <c r="XN22" s="48"/>
      <c r="XO22" s="2"/>
      <c r="XP22" s="4"/>
      <c r="XQ22" s="15"/>
      <c r="XR22" s="4"/>
      <c r="YD22" s="10"/>
      <c r="YE22" s="10"/>
      <c r="YF22" s="10"/>
      <c r="YG22" s="10"/>
      <c r="YH22" s="6"/>
      <c r="YI22" s="56"/>
      <c r="YJ22" s="48"/>
      <c r="YK22" s="2"/>
      <c r="YL22" s="4"/>
      <c r="YM22" s="15"/>
      <c r="YN22" s="4"/>
      <c r="YZ22" s="10"/>
      <c r="ZA22" s="10"/>
      <c r="ZB22" s="10"/>
      <c r="ZC22" s="10"/>
      <c r="ZD22" s="6"/>
      <c r="ZE22" s="56"/>
      <c r="ZF22" s="48"/>
      <c r="ZG22" s="2"/>
      <c r="ZH22" s="4"/>
      <c r="ZI22" s="15"/>
      <c r="ZJ22" s="4"/>
      <c r="ZV22" s="10"/>
      <c r="ZW22" s="10"/>
      <c r="ZX22" s="10"/>
      <c r="ZY22" s="10"/>
      <c r="ZZ22" s="6"/>
      <c r="AAA22" s="56"/>
      <c r="AAB22" s="48"/>
      <c r="AAC22" s="2"/>
      <c r="AAD22" s="4"/>
      <c r="AAE22" s="15"/>
      <c r="AAF22" s="4"/>
      <c r="AAR22" s="10"/>
      <c r="AAS22" s="10"/>
      <c r="AAT22" s="10"/>
      <c r="AAU22" s="10"/>
      <c r="AAV22" s="6"/>
      <c r="AAW22" s="56"/>
      <c r="AAX22" s="48"/>
      <c r="AAY22" s="2"/>
      <c r="AAZ22" s="4"/>
      <c r="ABA22" s="15"/>
      <c r="ABB22" s="4"/>
      <c r="ABN22" s="10"/>
      <c r="ABO22" s="10"/>
      <c r="ABP22" s="10"/>
      <c r="ABQ22" s="10"/>
      <c r="ABR22" s="6"/>
      <c r="ABS22" s="56"/>
      <c r="ABT22" s="48"/>
      <c r="ABU22" s="2"/>
      <c r="ABV22" s="4"/>
      <c r="ABW22" s="15"/>
      <c r="ABX22" s="4"/>
      <c r="ACJ22" s="10"/>
      <c r="ACK22" s="10"/>
      <c r="ACL22" s="10"/>
      <c r="ACM22" s="10"/>
      <c r="ACN22" s="6"/>
      <c r="ACO22" s="56"/>
      <c r="ACP22" s="48"/>
      <c r="ACQ22" s="2"/>
      <c r="ACR22" s="4"/>
      <c r="ACS22" s="15"/>
      <c r="ACT22" s="4"/>
      <c r="ADF22" s="10"/>
      <c r="ADG22" s="10"/>
      <c r="ADH22" s="10"/>
      <c r="ADI22" s="10"/>
      <c r="ADJ22" s="6"/>
      <c r="ADK22" s="56"/>
      <c r="ADL22" s="48"/>
      <c r="ADM22" s="2"/>
      <c r="ADN22" s="4"/>
      <c r="ADO22" s="15"/>
      <c r="ADP22" s="4"/>
      <c r="AEB22" s="10"/>
      <c r="AEC22" s="10"/>
      <c r="AED22" s="10"/>
      <c r="AEE22" s="10"/>
      <c r="AEF22" s="6"/>
      <c r="AEG22" s="56"/>
      <c r="AEH22" s="48"/>
      <c r="AEI22" s="2"/>
      <c r="AEJ22" s="4"/>
      <c r="AEK22" s="15"/>
      <c r="AEL22" s="4"/>
      <c r="AEX22" s="10"/>
      <c r="AEY22" s="10"/>
      <c r="AEZ22" s="10"/>
      <c r="AFA22" s="10"/>
      <c r="AFB22" s="6"/>
      <c r="AFC22" s="56"/>
      <c r="AFD22" s="48"/>
      <c r="AFE22" s="2"/>
      <c r="AFF22" s="4"/>
      <c r="AFG22" s="15"/>
      <c r="AFH22" s="4"/>
      <c r="AFT22" s="10"/>
      <c r="AFU22" s="10"/>
      <c r="AFV22" s="10"/>
      <c r="AFW22" s="10"/>
      <c r="AFX22" s="6"/>
      <c r="AFY22" s="56"/>
      <c r="AFZ22" s="48"/>
      <c r="AGA22" s="2"/>
      <c r="AGB22" s="4"/>
      <c r="AGC22" s="15"/>
      <c r="AGD22" s="4"/>
      <c r="AGP22" s="10"/>
      <c r="AGQ22" s="10"/>
      <c r="AGR22" s="10"/>
      <c r="AGS22" s="10"/>
      <c r="AGT22" s="6"/>
      <c r="AGU22" s="56"/>
      <c r="AGV22" s="48"/>
      <c r="AGW22" s="2"/>
      <c r="AGX22" s="4"/>
      <c r="AGY22" s="15"/>
      <c r="AGZ22" s="4"/>
      <c r="AHL22" s="10"/>
      <c r="AHM22" s="10"/>
      <c r="AHN22" s="10"/>
      <c r="AHO22" s="10"/>
      <c r="AHP22" s="6"/>
      <c r="AHQ22" s="56"/>
      <c r="AHR22" s="48"/>
      <c r="AHS22" s="2"/>
      <c r="AHT22" s="4"/>
      <c r="AHU22" s="15"/>
      <c r="AHV22" s="4"/>
      <c r="AIH22" s="10"/>
      <c r="AII22" s="10"/>
      <c r="AIJ22" s="10"/>
      <c r="AIK22" s="10"/>
      <c r="AIL22" s="6"/>
      <c r="AIM22" s="56"/>
      <c r="AIN22" s="48"/>
      <c r="AIO22" s="2"/>
      <c r="AIP22" s="4"/>
      <c r="AIQ22" s="15"/>
      <c r="AIR22" s="4"/>
      <c r="AJD22" s="10"/>
      <c r="AJE22" s="10"/>
      <c r="AJF22" s="10"/>
      <c r="AJG22" s="10"/>
      <c r="AJH22" s="6"/>
      <c r="AJI22" s="56"/>
      <c r="AJJ22" s="48"/>
      <c r="AJK22" s="2"/>
      <c r="AJL22" s="4"/>
      <c r="AJM22" s="15"/>
      <c r="AJN22" s="4"/>
      <c r="AJZ22" s="10"/>
      <c r="AKA22" s="10"/>
      <c r="AKB22" s="10"/>
      <c r="AKC22" s="10"/>
      <c r="AKD22" s="6"/>
      <c r="AKE22" s="56"/>
      <c r="AKF22" s="48"/>
      <c r="AKG22" s="2"/>
      <c r="AKH22" s="4"/>
      <c r="AKI22" s="15"/>
      <c r="AKJ22" s="4"/>
      <c r="AKV22" s="10"/>
      <c r="AKW22" s="10"/>
      <c r="AKX22" s="10"/>
      <c r="AKY22" s="10"/>
      <c r="AKZ22" s="6"/>
      <c r="ALA22" s="56"/>
      <c r="ALB22" s="48"/>
      <c r="ALC22" s="2"/>
      <c r="ALD22" s="4"/>
      <c r="ALE22" s="15"/>
      <c r="ALF22" s="4"/>
      <c r="ALR22" s="10"/>
      <c r="ALS22" s="10"/>
      <c r="ALT22" s="10"/>
      <c r="ALU22" s="10"/>
      <c r="ALV22" s="6"/>
      <c r="ALW22" s="56"/>
      <c r="ALX22" s="48"/>
      <c r="ALY22" s="2"/>
      <c r="ALZ22" s="4"/>
      <c r="AMA22" s="15"/>
      <c r="AMB22" s="4"/>
      <c r="AMN22" s="10"/>
      <c r="AMO22" s="10"/>
      <c r="AMP22" s="10"/>
      <c r="AMQ22" s="10"/>
      <c r="AMR22" s="6"/>
      <c r="AMS22" s="56"/>
      <c r="AMT22" s="48"/>
      <c r="AMU22" s="2"/>
      <c r="AMV22" s="4"/>
      <c r="AMW22" s="15"/>
      <c r="AMX22" s="4"/>
      <c r="ANJ22" s="10"/>
      <c r="ANK22" s="10"/>
      <c r="ANL22" s="10"/>
      <c r="ANM22" s="10"/>
      <c r="ANN22" s="6"/>
      <c r="ANO22" s="56"/>
      <c r="ANP22" s="48"/>
      <c r="ANQ22" s="2"/>
      <c r="ANR22" s="4"/>
      <c r="ANS22" s="15"/>
      <c r="ANT22" s="4"/>
      <c r="AOF22" s="10"/>
      <c r="AOG22" s="10"/>
      <c r="AOH22" s="10"/>
      <c r="AOI22" s="10"/>
      <c r="AOJ22" s="6"/>
      <c r="AOK22" s="56"/>
      <c r="AOL22" s="48"/>
      <c r="AOM22" s="2"/>
      <c r="AON22" s="4"/>
      <c r="AOO22" s="15"/>
      <c r="AOP22" s="4"/>
      <c r="APB22" s="10"/>
      <c r="APC22" s="10"/>
      <c r="APD22" s="10"/>
      <c r="APE22" s="10"/>
      <c r="APF22" s="6"/>
      <c r="APG22" s="56"/>
      <c r="APH22" s="48"/>
      <c r="API22" s="2"/>
      <c r="APJ22" s="4"/>
      <c r="APK22" s="15"/>
      <c r="APL22" s="4"/>
      <c r="APX22" s="10"/>
      <c r="APY22" s="10"/>
      <c r="APZ22" s="10"/>
      <c r="AQA22" s="10"/>
      <c r="AQB22" s="6"/>
      <c r="AQC22" s="56"/>
      <c r="AQD22" s="48"/>
      <c r="AQE22" s="2"/>
      <c r="AQF22" s="4"/>
      <c r="AQG22" s="15"/>
      <c r="AQH22" s="4"/>
      <c r="AQT22" s="10"/>
      <c r="AQU22" s="10"/>
      <c r="AQV22" s="10"/>
      <c r="AQW22" s="10"/>
      <c r="AQX22" s="6"/>
      <c r="AQY22" s="56"/>
      <c r="AQZ22" s="48"/>
      <c r="ARA22" s="2"/>
      <c r="ARB22" s="4"/>
      <c r="ARC22" s="15"/>
      <c r="ARD22" s="4"/>
      <c r="ARP22" s="10"/>
      <c r="ARQ22" s="10"/>
      <c r="ARR22" s="10"/>
      <c r="ARS22" s="10"/>
      <c r="ART22" s="6"/>
      <c r="ARU22" s="56"/>
      <c r="ARV22" s="48"/>
      <c r="ARW22" s="2"/>
      <c r="ARX22" s="4"/>
      <c r="ARY22" s="15"/>
      <c r="ARZ22" s="4"/>
      <c r="ASL22" s="10"/>
      <c r="ASM22" s="10"/>
      <c r="ASN22" s="10"/>
      <c r="ASO22" s="10"/>
      <c r="ASP22" s="6"/>
      <c r="ASQ22" s="56"/>
      <c r="ASR22" s="48"/>
      <c r="ASS22" s="2"/>
      <c r="AST22" s="4"/>
      <c r="ASU22" s="15"/>
      <c r="ASV22" s="4"/>
      <c r="ATH22" s="10"/>
      <c r="ATI22" s="10"/>
      <c r="ATJ22" s="10"/>
      <c r="ATK22" s="10"/>
      <c r="ATL22" s="6"/>
      <c r="ATM22" s="56"/>
      <c r="ATN22" s="48"/>
      <c r="ATO22" s="2"/>
      <c r="ATP22" s="4"/>
      <c r="ATQ22" s="15"/>
      <c r="ATR22" s="4"/>
      <c r="AUD22" s="10"/>
      <c r="AUE22" s="10"/>
      <c r="AUF22" s="10"/>
      <c r="AUG22" s="10"/>
      <c r="AUH22" s="6"/>
      <c r="AUI22" s="56"/>
      <c r="AUJ22" s="48"/>
      <c r="AUK22" s="2"/>
      <c r="AUL22" s="4"/>
      <c r="AUM22" s="15"/>
      <c r="AUN22" s="4"/>
      <c r="AUZ22" s="10"/>
      <c r="AVA22" s="10"/>
      <c r="AVB22" s="10"/>
      <c r="AVC22" s="10"/>
      <c r="AVD22" s="6"/>
      <c r="AVE22" s="56"/>
      <c r="AVF22" s="48"/>
      <c r="AVG22" s="2"/>
      <c r="AVH22" s="4"/>
      <c r="AVI22" s="15"/>
      <c r="AVJ22" s="4"/>
      <c r="AVV22" s="10"/>
      <c r="AVW22" s="10"/>
      <c r="AVX22" s="10"/>
      <c r="AVY22" s="10"/>
      <c r="AVZ22" s="6"/>
      <c r="AWA22" s="56"/>
      <c r="AWB22" s="48"/>
      <c r="AWC22" s="2"/>
      <c r="AWD22" s="4"/>
      <c r="AWE22" s="15"/>
      <c r="AWF22" s="4"/>
      <c r="AWR22" s="10"/>
      <c r="AWS22" s="10"/>
      <c r="AWT22" s="10"/>
      <c r="AWU22" s="10"/>
      <c r="AWV22" s="6"/>
      <c r="AWW22" s="56"/>
      <c r="AWX22" s="48"/>
      <c r="AWY22" s="2"/>
      <c r="AWZ22" s="4"/>
      <c r="AXA22" s="15"/>
      <c r="AXB22" s="4"/>
      <c r="AXN22" s="10"/>
      <c r="AXO22" s="10"/>
      <c r="AXP22" s="10"/>
      <c r="AXQ22" s="10"/>
      <c r="AXR22" s="6"/>
      <c r="AXS22" s="56"/>
      <c r="AXT22" s="48"/>
      <c r="AXU22" s="2"/>
      <c r="AXV22" s="4"/>
      <c r="AXW22" s="15"/>
      <c r="AXX22" s="4"/>
      <c r="AYJ22" s="10"/>
      <c r="AYK22" s="10"/>
      <c r="AYL22" s="10"/>
      <c r="AYM22" s="10"/>
      <c r="AYN22" s="6"/>
      <c r="AYO22" s="56"/>
      <c r="AYP22" s="48"/>
      <c r="AYQ22" s="2"/>
      <c r="AYR22" s="4"/>
      <c r="AYS22" s="15"/>
      <c r="AYT22" s="4"/>
      <c r="AZF22" s="10"/>
      <c r="AZG22" s="10"/>
      <c r="AZH22" s="10"/>
      <c r="AZI22" s="10"/>
      <c r="AZJ22" s="6"/>
      <c r="AZK22" s="56"/>
      <c r="AZL22" s="48"/>
      <c r="AZM22" s="2"/>
      <c r="AZN22" s="4"/>
      <c r="AZO22" s="15"/>
      <c r="AZP22" s="4"/>
      <c r="BAB22" s="10"/>
      <c r="BAC22" s="10"/>
      <c r="BAD22" s="10"/>
      <c r="BAE22" s="10"/>
      <c r="BAF22" s="6"/>
      <c r="BAG22" s="56"/>
      <c r="BAH22" s="48"/>
      <c r="BAI22" s="2"/>
      <c r="BAJ22" s="4"/>
      <c r="BAK22" s="15"/>
      <c r="BAL22" s="4"/>
      <c r="BAX22" s="10"/>
      <c r="BAY22" s="10"/>
      <c r="BAZ22" s="10"/>
      <c r="BBA22" s="10"/>
      <c r="BBB22" s="6"/>
      <c r="BBC22" s="56"/>
      <c r="BBD22" s="48"/>
      <c r="BBE22" s="2"/>
      <c r="BBF22" s="4"/>
      <c r="BBG22" s="15"/>
      <c r="BBH22" s="4"/>
      <c r="BBT22" s="10"/>
      <c r="BBU22" s="10"/>
      <c r="BBV22" s="10"/>
      <c r="BBW22" s="10"/>
      <c r="BBX22" s="6"/>
      <c r="BBY22" s="56"/>
      <c r="BBZ22" s="48"/>
      <c r="BCA22" s="2"/>
      <c r="BCB22" s="4"/>
      <c r="BCC22" s="15"/>
      <c r="BCD22" s="4"/>
      <c r="BCP22" s="10"/>
      <c r="BCQ22" s="10"/>
      <c r="BCR22" s="10"/>
      <c r="BCS22" s="10"/>
      <c r="BCT22" s="6"/>
      <c r="BCU22" s="56"/>
      <c r="BCV22" s="48"/>
      <c r="BCW22" s="2"/>
      <c r="BCX22" s="4"/>
      <c r="BCY22" s="15"/>
      <c r="BCZ22" s="4"/>
      <c r="BDL22" s="10"/>
      <c r="BDM22" s="10"/>
      <c r="BDN22" s="10"/>
      <c r="BDO22" s="10"/>
      <c r="BDP22" s="6"/>
      <c r="BDQ22" s="56"/>
      <c r="BDR22" s="48"/>
      <c r="BDS22" s="2"/>
      <c r="BDT22" s="4"/>
      <c r="BDU22" s="15"/>
      <c r="BDV22" s="4"/>
      <c r="BEH22" s="10"/>
      <c r="BEI22" s="10"/>
      <c r="BEJ22" s="10"/>
      <c r="BEK22" s="10"/>
      <c r="BEL22" s="6"/>
      <c r="BEM22" s="56"/>
      <c r="BEN22" s="48"/>
      <c r="BEO22" s="2"/>
      <c r="BEP22" s="4"/>
      <c r="BEQ22" s="15"/>
      <c r="BER22" s="4"/>
      <c r="BFD22" s="10"/>
      <c r="BFE22" s="10"/>
      <c r="BFF22" s="10"/>
      <c r="BFG22" s="10"/>
      <c r="BFH22" s="6"/>
      <c r="BFI22" s="56"/>
      <c r="BFJ22" s="48"/>
      <c r="BFK22" s="2"/>
      <c r="BFL22" s="4"/>
      <c r="BFM22" s="15"/>
      <c r="BFN22" s="4"/>
      <c r="BFZ22" s="10"/>
      <c r="BGA22" s="10"/>
      <c r="BGB22" s="10"/>
      <c r="BGC22" s="10"/>
      <c r="BGD22" s="6"/>
      <c r="BGE22" s="56"/>
      <c r="BGF22" s="48"/>
      <c r="BGG22" s="2"/>
      <c r="BGH22" s="4"/>
      <c r="BGI22" s="15"/>
      <c r="BGJ22" s="4"/>
      <c r="BGV22" s="10"/>
      <c r="BGW22" s="10"/>
      <c r="BGX22" s="10"/>
      <c r="BGY22" s="10"/>
      <c r="BGZ22" s="6"/>
      <c r="BHA22" s="56"/>
      <c r="BHB22" s="48"/>
      <c r="BHC22" s="2"/>
      <c r="BHD22" s="4"/>
      <c r="BHE22" s="15"/>
      <c r="BHF22" s="4"/>
      <c r="BHR22" s="10"/>
      <c r="BHS22" s="10"/>
      <c r="BHT22" s="10"/>
      <c r="BHU22" s="10"/>
      <c r="BHV22" s="6"/>
      <c r="BHW22" s="56"/>
      <c r="BHX22" s="48"/>
      <c r="BHY22" s="2"/>
      <c r="BHZ22" s="4"/>
      <c r="BIA22" s="15"/>
      <c r="BIB22" s="4"/>
      <c r="BIN22" s="10"/>
      <c r="BIO22" s="10"/>
      <c r="BIP22" s="10"/>
      <c r="BIQ22" s="10"/>
      <c r="BIR22" s="6"/>
      <c r="BIS22" s="56"/>
      <c r="BIT22" s="48"/>
      <c r="BIU22" s="2"/>
      <c r="BIV22" s="4"/>
      <c r="BIW22" s="15"/>
      <c r="BIX22" s="4"/>
      <c r="BJJ22" s="10"/>
      <c r="BJK22" s="10"/>
      <c r="BJL22" s="10"/>
      <c r="BJM22" s="10"/>
      <c r="BJN22" s="6"/>
      <c r="BJO22" s="56"/>
      <c r="BJP22" s="48"/>
      <c r="BJQ22" s="2"/>
      <c r="BJR22" s="4"/>
      <c r="BJS22" s="15"/>
      <c r="BJT22" s="4"/>
      <c r="BKF22" s="10"/>
      <c r="BKG22" s="10"/>
      <c r="BKH22" s="10"/>
      <c r="BKI22" s="10"/>
      <c r="BKJ22" s="6"/>
      <c r="BKK22" s="56"/>
      <c r="BKL22" s="48"/>
      <c r="BKM22" s="2"/>
      <c r="BKN22" s="4"/>
      <c r="BKO22" s="15"/>
      <c r="BKP22" s="4"/>
      <c r="BLB22" s="10"/>
      <c r="BLC22" s="10"/>
      <c r="BLD22" s="10"/>
      <c r="BLE22" s="10"/>
      <c r="BLF22" s="6"/>
      <c r="BLG22" s="56"/>
      <c r="BLH22" s="48"/>
      <c r="BLI22" s="2"/>
      <c r="BLJ22" s="4"/>
      <c r="BLK22" s="15"/>
      <c r="BLL22" s="4"/>
      <c r="BLX22" s="10"/>
      <c r="BLY22" s="10"/>
      <c r="BLZ22" s="10"/>
      <c r="BMA22" s="10"/>
      <c r="BMB22" s="6"/>
      <c r="BMC22" s="56"/>
      <c r="BMD22" s="48"/>
      <c r="BME22" s="2"/>
      <c r="BMF22" s="4"/>
      <c r="BMG22" s="15"/>
      <c r="BMH22" s="4"/>
      <c r="BMT22" s="10"/>
      <c r="BMU22" s="10"/>
      <c r="BMV22" s="10"/>
      <c r="BMW22" s="10"/>
      <c r="BMX22" s="6"/>
      <c r="BMY22" s="56"/>
      <c r="BMZ22" s="48"/>
      <c r="BNA22" s="2"/>
      <c r="BNB22" s="4"/>
      <c r="BNC22" s="15"/>
      <c r="BND22" s="4"/>
      <c r="BNP22" s="10"/>
      <c r="BNQ22" s="10"/>
      <c r="BNR22" s="10"/>
      <c r="BNS22" s="10"/>
      <c r="BNT22" s="6"/>
      <c r="BNU22" s="56"/>
      <c r="BNV22" s="48"/>
      <c r="BNW22" s="2"/>
      <c r="BNX22" s="4"/>
      <c r="BNY22" s="15"/>
      <c r="BNZ22" s="4"/>
      <c r="BOL22" s="10"/>
      <c r="BOM22" s="10"/>
      <c r="BON22" s="10"/>
      <c r="BOO22" s="10"/>
      <c r="BOP22" s="6"/>
      <c r="BOQ22" s="56"/>
      <c r="BOR22" s="48"/>
      <c r="BOS22" s="2"/>
      <c r="BOT22" s="4"/>
      <c r="BOU22" s="15"/>
      <c r="BOV22" s="4"/>
      <c r="BPH22" s="10"/>
      <c r="BPI22" s="10"/>
      <c r="BPJ22" s="10"/>
      <c r="BPK22" s="10"/>
      <c r="BPL22" s="6"/>
      <c r="BPM22" s="56"/>
      <c r="BPN22" s="48"/>
      <c r="BPO22" s="2"/>
      <c r="BPP22" s="4"/>
      <c r="BPQ22" s="15"/>
      <c r="BPR22" s="4"/>
      <c r="BQD22" s="10"/>
      <c r="BQE22" s="10"/>
      <c r="BQF22" s="10"/>
      <c r="BQG22" s="10"/>
      <c r="BQH22" s="6"/>
      <c r="BQI22" s="56"/>
      <c r="BQJ22" s="48"/>
      <c r="BQK22" s="2"/>
      <c r="BQL22" s="4"/>
      <c r="BQM22" s="15"/>
      <c r="BQN22" s="4"/>
      <c r="BQZ22" s="10"/>
      <c r="BRA22" s="10"/>
      <c r="BRB22" s="10"/>
      <c r="BRC22" s="10"/>
      <c r="BRD22" s="6"/>
      <c r="BRE22" s="56"/>
      <c r="BRF22" s="48"/>
      <c r="BRG22" s="2"/>
      <c r="BRH22" s="4"/>
      <c r="BRI22" s="15"/>
      <c r="BRJ22" s="4"/>
      <c r="BRV22" s="10"/>
      <c r="BRW22" s="10"/>
      <c r="BRX22" s="10"/>
      <c r="BRY22" s="10"/>
      <c r="BRZ22" s="6"/>
      <c r="BSA22" s="56"/>
      <c r="BSB22" s="48"/>
      <c r="BSC22" s="2"/>
      <c r="BSD22" s="4"/>
      <c r="BSE22" s="15"/>
      <c r="BSF22" s="4"/>
      <c r="BSR22" s="10"/>
      <c r="BSS22" s="10"/>
      <c r="BST22" s="10"/>
      <c r="BSU22" s="10"/>
      <c r="BSV22" s="6"/>
      <c r="BSW22" s="56"/>
      <c r="BSX22" s="48"/>
      <c r="BSY22" s="2"/>
      <c r="BSZ22" s="4"/>
      <c r="BTA22" s="15"/>
      <c r="BTB22" s="4"/>
      <c r="BTN22" s="10"/>
      <c r="BTO22" s="10"/>
      <c r="BTP22" s="10"/>
      <c r="BTQ22" s="10"/>
      <c r="BTR22" s="6"/>
      <c r="BTS22" s="56"/>
      <c r="BTT22" s="48"/>
      <c r="BTU22" s="2"/>
      <c r="BTV22" s="4"/>
      <c r="BTW22" s="15"/>
      <c r="BTX22" s="4"/>
      <c r="BUJ22" s="10"/>
      <c r="BUK22" s="10"/>
      <c r="BUL22" s="10"/>
      <c r="BUM22" s="10"/>
      <c r="BUN22" s="6"/>
      <c r="BUO22" s="56"/>
      <c r="BUP22" s="48"/>
      <c r="BUQ22" s="2"/>
      <c r="BUR22" s="4"/>
      <c r="BUS22" s="15"/>
      <c r="BUT22" s="4"/>
      <c r="BVF22" s="10"/>
      <c r="BVG22" s="10"/>
      <c r="BVH22" s="10"/>
      <c r="BVI22" s="10"/>
      <c r="BVJ22" s="6"/>
      <c r="BVK22" s="56"/>
      <c r="BVL22" s="48"/>
      <c r="BVM22" s="2"/>
      <c r="BVN22" s="4"/>
      <c r="BVO22" s="15"/>
      <c r="BVP22" s="4"/>
      <c r="BWB22" s="10"/>
      <c r="BWC22" s="10"/>
      <c r="BWD22" s="10"/>
      <c r="BWE22" s="10"/>
      <c r="BWF22" s="6"/>
      <c r="BWG22" s="56"/>
      <c r="BWH22" s="48"/>
      <c r="BWI22" s="2"/>
      <c r="BWJ22" s="4"/>
      <c r="BWK22" s="15"/>
      <c r="BWL22" s="4"/>
      <c r="BWX22" s="10"/>
      <c r="BWY22" s="10"/>
      <c r="BWZ22" s="10"/>
      <c r="BXA22" s="10"/>
      <c r="BXB22" s="6"/>
      <c r="BXC22" s="56"/>
      <c r="BXD22" s="48"/>
      <c r="BXE22" s="2"/>
      <c r="BXF22" s="4"/>
      <c r="BXG22" s="15"/>
      <c r="BXH22" s="4"/>
      <c r="BXT22" s="10"/>
      <c r="BXU22" s="10"/>
      <c r="BXV22" s="10"/>
      <c r="BXW22" s="10"/>
      <c r="BXX22" s="6"/>
      <c r="BXY22" s="56"/>
      <c r="BXZ22" s="48"/>
      <c r="BYA22" s="2"/>
      <c r="BYB22" s="4"/>
      <c r="BYC22" s="15"/>
      <c r="BYD22" s="4"/>
      <c r="BYP22" s="10"/>
      <c r="BYQ22" s="10"/>
      <c r="BYR22" s="10"/>
      <c r="BYS22" s="10"/>
      <c r="BYT22" s="6"/>
      <c r="BYU22" s="56"/>
      <c r="BYV22" s="48"/>
      <c r="BYW22" s="2"/>
      <c r="BYX22" s="4"/>
      <c r="BYY22" s="15"/>
      <c r="BYZ22" s="4"/>
      <c r="BZL22" s="10"/>
      <c r="BZM22" s="10"/>
      <c r="BZN22" s="10"/>
      <c r="BZO22" s="10"/>
      <c r="BZP22" s="6"/>
      <c r="BZQ22" s="56"/>
      <c r="BZR22" s="48"/>
      <c r="BZS22" s="2"/>
      <c r="BZT22" s="4"/>
      <c r="BZU22" s="15"/>
      <c r="BZV22" s="4"/>
      <c r="CAH22" s="10"/>
      <c r="CAI22" s="10"/>
      <c r="CAJ22" s="10"/>
      <c r="CAK22" s="10"/>
      <c r="CAL22" s="6"/>
      <c r="CAM22" s="56"/>
      <c r="CAN22" s="48"/>
      <c r="CAO22" s="2"/>
      <c r="CAP22" s="4"/>
      <c r="CAQ22" s="15"/>
      <c r="CAR22" s="4"/>
      <c r="CBD22" s="10"/>
      <c r="CBE22" s="10"/>
      <c r="CBF22" s="10"/>
      <c r="CBG22" s="10"/>
      <c r="CBH22" s="6"/>
      <c r="CBI22" s="56"/>
      <c r="CBJ22" s="48"/>
      <c r="CBK22" s="2"/>
      <c r="CBL22" s="4"/>
      <c r="CBM22" s="15"/>
      <c r="CBN22" s="4"/>
      <c r="CBZ22" s="10"/>
      <c r="CCA22" s="10"/>
      <c r="CCB22" s="10"/>
      <c r="CCC22" s="10"/>
      <c r="CCD22" s="6"/>
      <c r="CCE22" s="56"/>
      <c r="CCF22" s="48"/>
      <c r="CCG22" s="2"/>
      <c r="CCH22" s="4"/>
      <c r="CCI22" s="15"/>
      <c r="CCJ22" s="4"/>
      <c r="CCV22" s="10"/>
      <c r="CCW22" s="10"/>
      <c r="CCX22" s="10"/>
      <c r="CCY22" s="10"/>
      <c r="CCZ22" s="6"/>
      <c r="CDA22" s="56"/>
      <c r="CDB22" s="48"/>
      <c r="CDC22" s="2"/>
      <c r="CDD22" s="4"/>
      <c r="CDE22" s="15"/>
      <c r="CDF22" s="4"/>
      <c r="CDR22" s="10"/>
      <c r="CDS22" s="10"/>
      <c r="CDT22" s="10"/>
      <c r="CDU22" s="10"/>
      <c r="CDV22" s="6"/>
      <c r="CDW22" s="56"/>
      <c r="CDX22" s="48"/>
      <c r="CDY22" s="2"/>
      <c r="CDZ22" s="4"/>
      <c r="CEA22" s="15"/>
      <c r="CEB22" s="4"/>
      <c r="CEN22" s="10"/>
      <c r="CEO22" s="10"/>
      <c r="CEP22" s="10"/>
      <c r="CEQ22" s="10"/>
      <c r="CER22" s="6"/>
      <c r="CES22" s="56"/>
      <c r="CET22" s="48"/>
      <c r="CEU22" s="2"/>
      <c r="CEV22" s="4"/>
      <c r="CEW22" s="15"/>
      <c r="CEX22" s="4"/>
      <c r="CFJ22" s="10"/>
      <c r="CFK22" s="10"/>
      <c r="CFL22" s="10"/>
      <c r="CFM22" s="10"/>
      <c r="CFN22" s="6"/>
      <c r="CFO22" s="56"/>
      <c r="CFP22" s="48"/>
      <c r="CFQ22" s="2"/>
      <c r="CFR22" s="4"/>
      <c r="CFS22" s="15"/>
      <c r="CFT22" s="4"/>
      <c r="CGF22" s="10"/>
      <c r="CGG22" s="10"/>
      <c r="CGH22" s="10"/>
      <c r="CGI22" s="10"/>
      <c r="CGJ22" s="6"/>
      <c r="CGK22" s="56"/>
      <c r="CGL22" s="48"/>
      <c r="CGM22" s="2"/>
      <c r="CGN22" s="4"/>
      <c r="CGO22" s="15"/>
      <c r="CGP22" s="4"/>
      <c r="CHB22" s="10"/>
      <c r="CHC22" s="10"/>
      <c r="CHD22" s="10"/>
      <c r="CHE22" s="10"/>
      <c r="CHF22" s="6"/>
      <c r="CHG22" s="56"/>
      <c r="CHH22" s="48"/>
      <c r="CHI22" s="2"/>
      <c r="CHJ22" s="4"/>
      <c r="CHK22" s="15"/>
      <c r="CHL22" s="4"/>
      <c r="CHX22" s="10"/>
      <c r="CHY22" s="10"/>
      <c r="CHZ22" s="10"/>
      <c r="CIA22" s="10"/>
      <c r="CIB22" s="6"/>
      <c r="CIC22" s="56"/>
      <c r="CID22" s="48"/>
      <c r="CIE22" s="2"/>
      <c r="CIF22" s="4"/>
      <c r="CIG22" s="15"/>
      <c r="CIH22" s="4"/>
      <c r="CIT22" s="10"/>
      <c r="CIU22" s="10"/>
      <c r="CIV22" s="10"/>
      <c r="CIW22" s="10"/>
      <c r="CIX22" s="6"/>
      <c r="CIY22" s="56"/>
      <c r="CIZ22" s="48"/>
      <c r="CJA22" s="2"/>
      <c r="CJB22" s="4"/>
      <c r="CJC22" s="15"/>
      <c r="CJD22" s="4"/>
      <c r="CJP22" s="10"/>
      <c r="CJQ22" s="10"/>
      <c r="CJR22" s="10"/>
      <c r="CJS22" s="10"/>
      <c r="CJT22" s="6"/>
      <c r="CJU22" s="56"/>
      <c r="CJV22" s="48"/>
      <c r="CJW22" s="2"/>
      <c r="CJX22" s="4"/>
      <c r="CJY22" s="15"/>
      <c r="CJZ22" s="4"/>
      <c r="CKL22" s="10"/>
      <c r="CKM22" s="10"/>
      <c r="CKN22" s="10"/>
      <c r="CKO22" s="10"/>
      <c r="CKP22" s="6"/>
      <c r="CKQ22" s="56"/>
      <c r="CKR22" s="48"/>
      <c r="CKS22" s="2"/>
      <c r="CKT22" s="4"/>
      <c r="CKU22" s="15"/>
      <c r="CKV22" s="4"/>
      <c r="CLH22" s="10"/>
      <c r="CLI22" s="10"/>
      <c r="CLJ22" s="10"/>
      <c r="CLK22" s="10"/>
      <c r="CLL22" s="6"/>
      <c r="CLM22" s="56"/>
      <c r="CLN22" s="48"/>
      <c r="CLO22" s="2"/>
      <c r="CLP22" s="4"/>
      <c r="CLQ22" s="15"/>
      <c r="CLR22" s="4"/>
      <c r="CMD22" s="10"/>
      <c r="CME22" s="10"/>
      <c r="CMF22" s="10"/>
      <c r="CMG22" s="10"/>
      <c r="CMH22" s="6"/>
      <c r="CMI22" s="56"/>
      <c r="CMJ22" s="48"/>
      <c r="CMK22" s="2"/>
      <c r="CML22" s="4"/>
      <c r="CMM22" s="15"/>
      <c r="CMN22" s="4"/>
      <c r="CMZ22" s="10"/>
      <c r="CNA22" s="10"/>
      <c r="CNB22" s="10"/>
      <c r="CNC22" s="10"/>
      <c r="CND22" s="6"/>
      <c r="CNE22" s="56"/>
      <c r="CNF22" s="48"/>
      <c r="CNG22" s="2"/>
      <c r="CNH22" s="4"/>
      <c r="CNI22" s="15"/>
      <c r="CNJ22" s="4"/>
      <c r="CNV22" s="10"/>
      <c r="CNW22" s="10"/>
      <c r="CNX22" s="10"/>
      <c r="CNY22" s="10"/>
      <c r="CNZ22" s="6"/>
      <c r="COA22" s="56"/>
      <c r="COB22" s="48"/>
      <c r="COC22" s="2"/>
      <c r="COD22" s="4"/>
      <c r="COE22" s="15"/>
      <c r="COF22" s="4"/>
      <c r="COR22" s="10"/>
      <c r="COS22" s="10"/>
      <c r="COT22" s="10"/>
      <c r="COU22" s="10"/>
      <c r="COV22" s="6"/>
      <c r="COW22" s="56"/>
      <c r="COX22" s="48"/>
      <c r="COY22" s="2"/>
      <c r="COZ22" s="4"/>
      <c r="CPA22" s="15"/>
      <c r="CPB22" s="4"/>
      <c r="CPN22" s="10"/>
      <c r="CPO22" s="10"/>
      <c r="CPP22" s="10"/>
      <c r="CPQ22" s="10"/>
      <c r="CPR22" s="6"/>
      <c r="CPS22" s="56"/>
      <c r="CPT22" s="48"/>
      <c r="CPU22" s="2"/>
      <c r="CPV22" s="4"/>
      <c r="CPW22" s="15"/>
      <c r="CPX22" s="4"/>
      <c r="CQJ22" s="10"/>
      <c r="CQK22" s="10"/>
      <c r="CQL22" s="10"/>
      <c r="CQM22" s="10"/>
      <c r="CQN22" s="6"/>
      <c r="CQO22" s="56"/>
      <c r="CQP22" s="48"/>
      <c r="CQQ22" s="2"/>
      <c r="CQR22" s="4"/>
      <c r="CQS22" s="15"/>
      <c r="CQT22" s="4"/>
      <c r="CRF22" s="10"/>
      <c r="CRG22" s="10"/>
      <c r="CRH22" s="10"/>
      <c r="CRI22" s="10"/>
      <c r="CRJ22" s="6"/>
      <c r="CRK22" s="56"/>
      <c r="CRL22" s="48"/>
      <c r="CRM22" s="2"/>
      <c r="CRN22" s="4"/>
      <c r="CRO22" s="15"/>
      <c r="CRP22" s="4"/>
      <c r="CSB22" s="10"/>
      <c r="CSC22" s="10"/>
      <c r="CSD22" s="10"/>
      <c r="CSE22" s="10"/>
      <c r="CSF22" s="6"/>
      <c r="CSG22" s="56"/>
      <c r="CSH22" s="48"/>
      <c r="CSI22" s="2"/>
      <c r="CSJ22" s="4"/>
      <c r="CSK22" s="15"/>
      <c r="CSL22" s="4"/>
      <c r="CSX22" s="10"/>
      <c r="CSY22" s="10"/>
      <c r="CSZ22" s="10"/>
      <c r="CTA22" s="10"/>
      <c r="CTB22" s="6"/>
      <c r="CTC22" s="56"/>
      <c r="CTD22" s="48"/>
      <c r="CTE22" s="2"/>
      <c r="CTF22" s="4"/>
      <c r="CTG22" s="15"/>
      <c r="CTH22" s="4"/>
      <c r="CTT22" s="10"/>
      <c r="CTU22" s="10"/>
      <c r="CTV22" s="10"/>
      <c r="CTW22" s="10"/>
      <c r="CTX22" s="6"/>
      <c r="CTY22" s="56"/>
      <c r="CTZ22" s="48"/>
      <c r="CUA22" s="2"/>
      <c r="CUB22" s="4"/>
      <c r="CUC22" s="15"/>
      <c r="CUD22" s="4"/>
      <c r="CUP22" s="10"/>
      <c r="CUQ22" s="10"/>
      <c r="CUR22" s="10"/>
      <c r="CUS22" s="10"/>
      <c r="CUT22" s="6"/>
      <c r="CUU22" s="56"/>
      <c r="CUV22" s="48"/>
      <c r="CUW22" s="2"/>
      <c r="CUX22" s="4"/>
      <c r="CUY22" s="15"/>
      <c r="CUZ22" s="4"/>
      <c r="CVL22" s="10"/>
      <c r="CVM22" s="10"/>
      <c r="CVN22" s="10"/>
      <c r="CVO22" s="10"/>
      <c r="CVP22" s="6"/>
      <c r="CVQ22" s="56"/>
      <c r="CVR22" s="48"/>
      <c r="CVS22" s="2"/>
      <c r="CVT22" s="4"/>
      <c r="CVU22" s="15"/>
      <c r="CVV22" s="4"/>
      <c r="CWH22" s="10"/>
      <c r="CWI22" s="10"/>
      <c r="CWJ22" s="10"/>
      <c r="CWK22" s="10"/>
      <c r="CWL22" s="6"/>
      <c r="CWM22" s="56"/>
      <c r="CWN22" s="48"/>
      <c r="CWO22" s="2"/>
      <c r="CWP22" s="4"/>
      <c r="CWQ22" s="15"/>
      <c r="CWR22" s="4"/>
      <c r="CXD22" s="10"/>
      <c r="CXE22" s="10"/>
      <c r="CXF22" s="10"/>
      <c r="CXG22" s="10"/>
      <c r="CXH22" s="6"/>
      <c r="CXI22" s="56"/>
      <c r="CXJ22" s="48"/>
      <c r="CXK22" s="2"/>
      <c r="CXL22" s="4"/>
      <c r="CXM22" s="15"/>
      <c r="CXN22" s="4"/>
      <c r="CXZ22" s="10"/>
      <c r="CYA22" s="10"/>
      <c r="CYB22" s="10"/>
      <c r="CYC22" s="10"/>
      <c r="CYD22" s="6"/>
      <c r="CYE22" s="56"/>
      <c r="CYF22" s="48"/>
      <c r="CYG22" s="2"/>
      <c r="CYH22" s="4"/>
      <c r="CYI22" s="15"/>
      <c r="CYJ22" s="4"/>
      <c r="CYV22" s="10"/>
      <c r="CYW22" s="10"/>
      <c r="CYX22" s="10"/>
      <c r="CYY22" s="10"/>
      <c r="CYZ22" s="6"/>
      <c r="CZA22" s="56"/>
      <c r="CZB22" s="48"/>
      <c r="CZC22" s="2"/>
      <c r="CZD22" s="4"/>
      <c r="CZE22" s="15"/>
      <c r="CZF22" s="4"/>
      <c r="CZR22" s="10"/>
      <c r="CZS22" s="10"/>
      <c r="CZT22" s="10"/>
      <c r="CZU22" s="10"/>
      <c r="CZV22" s="6"/>
      <c r="CZW22" s="56"/>
      <c r="CZX22" s="48"/>
      <c r="CZY22" s="2"/>
      <c r="CZZ22" s="4"/>
      <c r="DAA22" s="15"/>
      <c r="DAB22" s="4"/>
      <c r="DAN22" s="10"/>
      <c r="DAO22" s="10"/>
      <c r="DAP22" s="10"/>
      <c r="DAQ22" s="10"/>
      <c r="DAR22" s="6"/>
      <c r="DAS22" s="56"/>
      <c r="DAT22" s="48"/>
      <c r="DAU22" s="2"/>
      <c r="DAV22" s="4"/>
      <c r="DAW22" s="15"/>
      <c r="DAX22" s="4"/>
      <c r="DBJ22" s="10"/>
      <c r="DBK22" s="10"/>
      <c r="DBL22" s="10"/>
      <c r="DBM22" s="10"/>
      <c r="DBN22" s="6"/>
      <c r="DBO22" s="56"/>
      <c r="DBP22" s="48"/>
      <c r="DBQ22" s="2"/>
      <c r="DBR22" s="4"/>
      <c r="DBS22" s="15"/>
      <c r="DBT22" s="4"/>
      <c r="DCF22" s="10"/>
      <c r="DCG22" s="10"/>
      <c r="DCH22" s="10"/>
      <c r="DCI22" s="10"/>
      <c r="DCJ22" s="6"/>
      <c r="DCK22" s="56"/>
      <c r="DCL22" s="48"/>
      <c r="DCM22" s="2"/>
      <c r="DCN22" s="4"/>
      <c r="DCO22" s="15"/>
      <c r="DCP22" s="4"/>
      <c r="DDB22" s="10"/>
      <c r="DDC22" s="10"/>
      <c r="DDD22" s="10"/>
      <c r="DDE22" s="10"/>
      <c r="DDF22" s="6"/>
      <c r="DDG22" s="56"/>
      <c r="DDH22" s="48"/>
      <c r="DDI22" s="2"/>
      <c r="DDJ22" s="4"/>
      <c r="DDK22" s="15"/>
      <c r="DDL22" s="4"/>
      <c r="DDX22" s="10"/>
      <c r="DDY22" s="10"/>
      <c r="DDZ22" s="10"/>
      <c r="DEA22" s="10"/>
      <c r="DEB22" s="6"/>
      <c r="DEC22" s="56"/>
      <c r="DED22" s="48"/>
      <c r="DEE22" s="2"/>
      <c r="DEF22" s="4"/>
      <c r="DEG22" s="15"/>
      <c r="DEH22" s="4"/>
      <c r="DET22" s="10"/>
      <c r="DEU22" s="10"/>
      <c r="DEV22" s="10"/>
      <c r="DEW22" s="10"/>
      <c r="DEX22" s="6"/>
      <c r="DEY22" s="56"/>
      <c r="DEZ22" s="48"/>
      <c r="DFA22" s="2"/>
      <c r="DFB22" s="4"/>
      <c r="DFC22" s="15"/>
      <c r="DFD22" s="4"/>
      <c r="DFP22" s="10"/>
      <c r="DFQ22" s="10"/>
      <c r="DFR22" s="10"/>
      <c r="DFS22" s="10"/>
      <c r="DFT22" s="6"/>
      <c r="DFU22" s="56"/>
      <c r="DFV22" s="48"/>
      <c r="DFW22" s="2"/>
      <c r="DFX22" s="4"/>
      <c r="DFY22" s="15"/>
      <c r="DFZ22" s="4"/>
      <c r="DGL22" s="10"/>
      <c r="DGM22" s="10"/>
      <c r="DGN22" s="10"/>
      <c r="DGO22" s="10"/>
      <c r="DGP22" s="6"/>
      <c r="DGQ22" s="56"/>
      <c r="DGR22" s="48"/>
      <c r="DGS22" s="2"/>
      <c r="DGT22" s="4"/>
      <c r="DGU22" s="15"/>
      <c r="DGV22" s="4"/>
      <c r="DHH22" s="10"/>
      <c r="DHI22" s="10"/>
      <c r="DHJ22" s="10"/>
      <c r="DHK22" s="10"/>
      <c r="DHL22" s="6"/>
      <c r="DHM22" s="56"/>
      <c r="DHN22" s="48"/>
      <c r="DHO22" s="2"/>
      <c r="DHP22" s="4"/>
      <c r="DHQ22" s="15"/>
      <c r="DHR22" s="4"/>
      <c r="DID22" s="10"/>
      <c r="DIE22" s="10"/>
      <c r="DIF22" s="10"/>
      <c r="DIG22" s="10"/>
      <c r="DIH22" s="6"/>
      <c r="DII22" s="56"/>
      <c r="DIJ22" s="48"/>
      <c r="DIK22" s="2"/>
      <c r="DIL22" s="4"/>
      <c r="DIM22" s="15"/>
      <c r="DIN22" s="4"/>
      <c r="DIZ22" s="10"/>
      <c r="DJA22" s="10"/>
      <c r="DJB22" s="10"/>
      <c r="DJC22" s="10"/>
      <c r="DJD22" s="6"/>
      <c r="DJE22" s="56"/>
      <c r="DJF22" s="48"/>
      <c r="DJG22" s="2"/>
      <c r="DJH22" s="4"/>
      <c r="DJI22" s="15"/>
      <c r="DJJ22" s="4"/>
      <c r="DJV22" s="10"/>
      <c r="DJW22" s="10"/>
      <c r="DJX22" s="10"/>
      <c r="DJY22" s="10"/>
      <c r="DJZ22" s="6"/>
      <c r="DKA22" s="56"/>
      <c r="DKB22" s="48"/>
      <c r="DKC22" s="2"/>
      <c r="DKD22" s="4"/>
      <c r="DKE22" s="15"/>
      <c r="DKF22" s="4"/>
      <c r="DKR22" s="10"/>
      <c r="DKS22" s="10"/>
      <c r="DKT22" s="10"/>
      <c r="DKU22" s="10"/>
      <c r="DKV22" s="6"/>
      <c r="DKW22" s="56"/>
      <c r="DKX22" s="48"/>
      <c r="DKY22" s="2"/>
      <c r="DKZ22" s="4"/>
      <c r="DLA22" s="15"/>
      <c r="DLB22" s="4"/>
      <c r="DLN22" s="10"/>
      <c r="DLO22" s="10"/>
      <c r="DLP22" s="10"/>
      <c r="DLQ22" s="10"/>
      <c r="DLR22" s="6"/>
      <c r="DLS22" s="56"/>
      <c r="DLT22" s="48"/>
      <c r="DLU22" s="2"/>
      <c r="DLV22" s="4"/>
      <c r="DLW22" s="15"/>
      <c r="DLX22" s="4"/>
      <c r="DMJ22" s="10"/>
      <c r="DMK22" s="10"/>
      <c r="DML22" s="10"/>
      <c r="DMM22" s="10"/>
      <c r="DMN22" s="6"/>
      <c r="DMO22" s="56"/>
      <c r="DMP22" s="48"/>
      <c r="DMQ22" s="2"/>
      <c r="DMR22" s="4"/>
      <c r="DMS22" s="15"/>
      <c r="DMT22" s="4"/>
      <c r="DNF22" s="10"/>
      <c r="DNG22" s="10"/>
      <c r="DNH22" s="10"/>
      <c r="DNI22" s="10"/>
      <c r="DNJ22" s="6"/>
      <c r="DNK22" s="56"/>
      <c r="DNL22" s="48"/>
      <c r="DNM22" s="2"/>
      <c r="DNN22" s="4"/>
      <c r="DNO22" s="15"/>
      <c r="DNP22" s="4"/>
      <c r="DOB22" s="10"/>
      <c r="DOC22" s="10"/>
      <c r="DOD22" s="10"/>
      <c r="DOE22" s="10"/>
      <c r="DOF22" s="6"/>
      <c r="DOG22" s="56"/>
      <c r="DOH22" s="48"/>
      <c r="DOI22" s="2"/>
      <c r="DOJ22" s="4"/>
      <c r="DOK22" s="15"/>
      <c r="DOL22" s="4"/>
      <c r="DOX22" s="10"/>
      <c r="DOY22" s="10"/>
      <c r="DOZ22" s="10"/>
      <c r="DPA22" s="10"/>
      <c r="DPB22" s="6"/>
      <c r="DPC22" s="56"/>
      <c r="DPD22" s="48"/>
      <c r="DPE22" s="2"/>
      <c r="DPF22" s="4"/>
      <c r="DPG22" s="15"/>
      <c r="DPH22" s="4"/>
      <c r="DPT22" s="10"/>
      <c r="DPU22" s="10"/>
      <c r="DPV22" s="10"/>
      <c r="DPW22" s="10"/>
      <c r="DPX22" s="6"/>
      <c r="DPY22" s="56"/>
      <c r="DPZ22" s="48"/>
      <c r="DQA22" s="2"/>
      <c r="DQB22" s="4"/>
      <c r="DQC22" s="15"/>
      <c r="DQD22" s="4"/>
      <c r="DQP22" s="10"/>
      <c r="DQQ22" s="10"/>
      <c r="DQR22" s="10"/>
      <c r="DQS22" s="10"/>
      <c r="DQT22" s="6"/>
      <c r="DQU22" s="56"/>
      <c r="DQV22" s="48"/>
      <c r="DQW22" s="2"/>
      <c r="DQX22" s="4"/>
      <c r="DQY22" s="15"/>
      <c r="DQZ22" s="4"/>
      <c r="DRL22" s="10"/>
      <c r="DRM22" s="10"/>
      <c r="DRN22" s="10"/>
      <c r="DRO22" s="10"/>
      <c r="DRP22" s="6"/>
      <c r="DRQ22" s="56"/>
      <c r="DRR22" s="48"/>
      <c r="DRS22" s="2"/>
      <c r="DRT22" s="4"/>
      <c r="DRU22" s="15"/>
      <c r="DRV22" s="4"/>
      <c r="DSH22" s="10"/>
      <c r="DSI22" s="10"/>
      <c r="DSJ22" s="10"/>
      <c r="DSK22" s="10"/>
      <c r="DSL22" s="6"/>
      <c r="DSM22" s="56"/>
      <c r="DSN22" s="48"/>
      <c r="DSO22" s="2"/>
      <c r="DSP22" s="4"/>
      <c r="DSQ22" s="15"/>
      <c r="DSR22" s="4"/>
      <c r="DTD22" s="10"/>
      <c r="DTE22" s="10"/>
      <c r="DTF22" s="10"/>
      <c r="DTG22" s="10"/>
      <c r="DTH22" s="6"/>
      <c r="DTI22" s="56"/>
      <c r="DTJ22" s="48"/>
      <c r="DTK22" s="2"/>
      <c r="DTL22" s="4"/>
      <c r="DTM22" s="15"/>
      <c r="DTN22" s="4"/>
      <c r="DTZ22" s="10"/>
      <c r="DUA22" s="10"/>
      <c r="DUB22" s="10"/>
      <c r="DUC22" s="10"/>
      <c r="DUD22" s="6"/>
      <c r="DUE22" s="56"/>
      <c r="DUF22" s="48"/>
      <c r="DUG22" s="2"/>
      <c r="DUH22" s="4"/>
      <c r="DUI22" s="15"/>
      <c r="DUJ22" s="4"/>
      <c r="DUV22" s="10"/>
      <c r="DUW22" s="10"/>
      <c r="DUX22" s="10"/>
      <c r="DUY22" s="10"/>
      <c r="DUZ22" s="6"/>
      <c r="DVA22" s="56"/>
      <c r="DVB22" s="48"/>
      <c r="DVC22" s="2"/>
      <c r="DVD22" s="4"/>
      <c r="DVE22" s="15"/>
      <c r="DVF22" s="4"/>
      <c r="DVR22" s="10"/>
      <c r="DVS22" s="10"/>
      <c r="DVT22" s="10"/>
      <c r="DVU22" s="10"/>
      <c r="DVV22" s="6"/>
      <c r="DVW22" s="56"/>
      <c r="DVX22" s="48"/>
      <c r="DVY22" s="2"/>
      <c r="DVZ22" s="4"/>
      <c r="DWA22" s="15"/>
      <c r="DWB22" s="4"/>
      <c r="DWN22" s="10"/>
      <c r="DWO22" s="10"/>
      <c r="DWP22" s="10"/>
      <c r="DWQ22" s="10"/>
      <c r="DWR22" s="6"/>
      <c r="DWS22" s="56"/>
      <c r="DWT22" s="48"/>
      <c r="DWU22" s="2"/>
      <c r="DWV22" s="4"/>
      <c r="DWW22" s="15"/>
      <c r="DWX22" s="4"/>
      <c r="DXJ22" s="10"/>
      <c r="DXK22" s="10"/>
      <c r="DXL22" s="10"/>
      <c r="DXM22" s="10"/>
      <c r="DXN22" s="6"/>
      <c r="DXO22" s="56"/>
      <c r="DXP22" s="48"/>
      <c r="DXQ22" s="2"/>
      <c r="DXR22" s="4"/>
      <c r="DXS22" s="15"/>
      <c r="DXT22" s="4"/>
      <c r="DYF22" s="10"/>
      <c r="DYG22" s="10"/>
      <c r="DYH22" s="10"/>
      <c r="DYI22" s="10"/>
      <c r="DYJ22" s="6"/>
      <c r="DYK22" s="56"/>
      <c r="DYL22" s="48"/>
      <c r="DYM22" s="2"/>
      <c r="DYN22" s="4"/>
      <c r="DYO22" s="15"/>
      <c r="DYP22" s="4"/>
      <c r="DZB22" s="10"/>
      <c r="DZC22" s="10"/>
      <c r="DZD22" s="10"/>
      <c r="DZE22" s="10"/>
      <c r="DZF22" s="6"/>
      <c r="DZG22" s="56"/>
      <c r="DZH22" s="48"/>
      <c r="DZI22" s="2"/>
      <c r="DZJ22" s="4"/>
      <c r="DZK22" s="15"/>
      <c r="DZL22" s="4"/>
      <c r="DZX22" s="10"/>
      <c r="DZY22" s="10"/>
      <c r="DZZ22" s="10"/>
      <c r="EAA22" s="10"/>
      <c r="EAB22" s="6"/>
      <c r="EAC22" s="56"/>
      <c r="EAD22" s="48"/>
      <c r="EAE22" s="2"/>
      <c r="EAF22" s="4"/>
      <c r="EAG22" s="15"/>
      <c r="EAH22" s="4"/>
      <c r="EAT22" s="10"/>
      <c r="EAU22" s="10"/>
      <c r="EAV22" s="10"/>
      <c r="EAW22" s="10"/>
      <c r="EAX22" s="6"/>
      <c r="EAY22" s="56"/>
      <c r="EAZ22" s="48"/>
      <c r="EBA22" s="2"/>
      <c r="EBB22" s="4"/>
      <c r="EBC22" s="15"/>
      <c r="EBD22" s="4"/>
      <c r="EBP22" s="10"/>
      <c r="EBQ22" s="10"/>
      <c r="EBR22" s="10"/>
      <c r="EBS22" s="10"/>
      <c r="EBT22" s="6"/>
      <c r="EBU22" s="56"/>
      <c r="EBV22" s="48"/>
      <c r="EBW22" s="2"/>
      <c r="EBX22" s="4"/>
      <c r="EBY22" s="15"/>
      <c r="EBZ22" s="4"/>
      <c r="ECL22" s="10"/>
      <c r="ECM22" s="10"/>
      <c r="ECN22" s="10"/>
      <c r="ECO22" s="10"/>
      <c r="ECP22" s="6"/>
      <c r="ECQ22" s="56"/>
      <c r="ECR22" s="48"/>
      <c r="ECS22" s="2"/>
      <c r="ECT22" s="4"/>
      <c r="ECU22" s="15"/>
      <c r="ECV22" s="4"/>
      <c r="EDH22" s="10"/>
      <c r="EDI22" s="10"/>
      <c r="EDJ22" s="10"/>
      <c r="EDK22" s="10"/>
      <c r="EDL22" s="6"/>
      <c r="EDM22" s="56"/>
      <c r="EDN22" s="48"/>
      <c r="EDO22" s="2"/>
      <c r="EDP22" s="4"/>
      <c r="EDQ22" s="15"/>
      <c r="EDR22" s="4"/>
      <c r="EED22" s="10"/>
      <c r="EEE22" s="10"/>
      <c r="EEF22" s="10"/>
      <c r="EEG22" s="10"/>
      <c r="EEH22" s="6"/>
      <c r="EEI22" s="56"/>
      <c r="EEJ22" s="48"/>
      <c r="EEK22" s="2"/>
      <c r="EEL22" s="4"/>
      <c r="EEM22" s="15"/>
      <c r="EEN22" s="4"/>
      <c r="EEZ22" s="10"/>
      <c r="EFA22" s="10"/>
      <c r="EFB22" s="10"/>
      <c r="EFC22" s="10"/>
      <c r="EFD22" s="6"/>
      <c r="EFE22" s="56"/>
      <c r="EFF22" s="48"/>
      <c r="EFG22" s="2"/>
      <c r="EFH22" s="4"/>
      <c r="EFI22" s="15"/>
      <c r="EFJ22" s="4"/>
      <c r="EFV22" s="10"/>
      <c r="EFW22" s="10"/>
      <c r="EFX22" s="10"/>
      <c r="EFY22" s="10"/>
      <c r="EFZ22" s="6"/>
      <c r="EGA22" s="56"/>
      <c r="EGB22" s="48"/>
      <c r="EGC22" s="2"/>
      <c r="EGD22" s="4"/>
      <c r="EGE22" s="15"/>
      <c r="EGF22" s="4"/>
      <c r="EGR22" s="10"/>
      <c r="EGS22" s="10"/>
      <c r="EGT22" s="10"/>
      <c r="EGU22" s="10"/>
      <c r="EGV22" s="6"/>
      <c r="EGW22" s="56"/>
      <c r="EGX22" s="48"/>
      <c r="EGY22" s="2"/>
      <c r="EGZ22" s="4"/>
      <c r="EHA22" s="15"/>
      <c r="EHB22" s="4"/>
      <c r="EHN22" s="10"/>
      <c r="EHO22" s="10"/>
      <c r="EHP22" s="10"/>
      <c r="EHQ22" s="10"/>
      <c r="EHR22" s="6"/>
      <c r="EHS22" s="56"/>
      <c r="EHT22" s="48"/>
      <c r="EHU22" s="2"/>
      <c r="EHV22" s="4"/>
      <c r="EHW22" s="15"/>
      <c r="EHX22" s="4"/>
      <c r="EIJ22" s="10"/>
      <c r="EIK22" s="10"/>
      <c r="EIL22" s="10"/>
      <c r="EIM22" s="10"/>
      <c r="EIN22" s="6"/>
      <c r="EIO22" s="56"/>
      <c r="EIP22" s="48"/>
      <c r="EIQ22" s="2"/>
      <c r="EIR22" s="4"/>
      <c r="EIS22" s="15"/>
      <c r="EIT22" s="4"/>
      <c r="EJF22" s="10"/>
      <c r="EJG22" s="10"/>
      <c r="EJH22" s="10"/>
      <c r="EJI22" s="10"/>
      <c r="EJJ22" s="6"/>
      <c r="EJK22" s="56"/>
      <c r="EJL22" s="48"/>
      <c r="EJM22" s="2"/>
      <c r="EJN22" s="4"/>
      <c r="EJO22" s="15"/>
      <c r="EJP22" s="4"/>
      <c r="EKB22" s="10"/>
      <c r="EKC22" s="10"/>
      <c r="EKD22" s="10"/>
      <c r="EKE22" s="10"/>
      <c r="EKF22" s="6"/>
      <c r="EKG22" s="56"/>
      <c r="EKH22" s="48"/>
      <c r="EKI22" s="2"/>
      <c r="EKJ22" s="4"/>
      <c r="EKK22" s="15"/>
      <c r="EKL22" s="4"/>
      <c r="EKX22" s="10"/>
      <c r="EKY22" s="10"/>
      <c r="EKZ22" s="10"/>
      <c r="ELA22" s="10"/>
      <c r="ELB22" s="6"/>
      <c r="ELC22" s="56"/>
      <c r="ELD22" s="48"/>
      <c r="ELE22" s="2"/>
      <c r="ELF22" s="4"/>
      <c r="ELG22" s="15"/>
      <c r="ELH22" s="4"/>
      <c r="ELT22" s="10"/>
      <c r="ELU22" s="10"/>
      <c r="ELV22" s="10"/>
      <c r="ELW22" s="10"/>
      <c r="ELX22" s="6"/>
      <c r="ELY22" s="56"/>
      <c r="ELZ22" s="48"/>
      <c r="EMA22" s="2"/>
      <c r="EMB22" s="4"/>
      <c r="EMC22" s="15"/>
      <c r="EMD22" s="4"/>
      <c r="EMP22" s="10"/>
      <c r="EMQ22" s="10"/>
      <c r="EMR22" s="10"/>
      <c r="EMS22" s="10"/>
      <c r="EMT22" s="6"/>
      <c r="EMU22" s="56"/>
      <c r="EMV22" s="48"/>
      <c r="EMW22" s="2"/>
      <c r="EMX22" s="4"/>
      <c r="EMY22" s="15"/>
      <c r="EMZ22" s="4"/>
      <c r="ENL22" s="10"/>
      <c r="ENM22" s="10"/>
      <c r="ENN22" s="10"/>
      <c r="ENO22" s="10"/>
      <c r="ENP22" s="6"/>
      <c r="ENQ22" s="56"/>
      <c r="ENR22" s="48"/>
      <c r="ENS22" s="2"/>
      <c r="ENT22" s="4"/>
      <c r="ENU22" s="15"/>
      <c r="ENV22" s="4"/>
      <c r="EOH22" s="10"/>
      <c r="EOI22" s="10"/>
      <c r="EOJ22" s="10"/>
      <c r="EOK22" s="10"/>
      <c r="EOL22" s="6"/>
      <c r="EOM22" s="56"/>
      <c r="EON22" s="48"/>
      <c r="EOO22" s="2"/>
      <c r="EOP22" s="4"/>
      <c r="EOQ22" s="15"/>
      <c r="EOR22" s="4"/>
      <c r="EPD22" s="10"/>
      <c r="EPE22" s="10"/>
      <c r="EPF22" s="10"/>
      <c r="EPG22" s="10"/>
      <c r="EPH22" s="6"/>
      <c r="EPI22" s="56"/>
      <c r="EPJ22" s="48"/>
      <c r="EPK22" s="2"/>
      <c r="EPL22" s="4"/>
      <c r="EPM22" s="15"/>
      <c r="EPN22" s="4"/>
      <c r="EPZ22" s="10"/>
      <c r="EQA22" s="10"/>
      <c r="EQB22" s="10"/>
      <c r="EQC22" s="10"/>
      <c r="EQD22" s="6"/>
      <c r="EQE22" s="56"/>
      <c r="EQF22" s="48"/>
      <c r="EQG22" s="2"/>
      <c r="EQH22" s="4"/>
      <c r="EQI22" s="15"/>
      <c r="EQJ22" s="4"/>
      <c r="EQV22" s="10"/>
      <c r="EQW22" s="10"/>
      <c r="EQX22" s="10"/>
      <c r="EQY22" s="10"/>
      <c r="EQZ22" s="6"/>
      <c r="ERA22" s="56"/>
      <c r="ERB22" s="48"/>
      <c r="ERC22" s="2"/>
      <c r="ERD22" s="4"/>
      <c r="ERE22" s="15"/>
      <c r="ERF22" s="4"/>
      <c r="ERR22" s="10"/>
      <c r="ERS22" s="10"/>
      <c r="ERT22" s="10"/>
      <c r="ERU22" s="10"/>
      <c r="ERV22" s="6"/>
      <c r="ERW22" s="56"/>
      <c r="ERX22" s="48"/>
      <c r="ERY22" s="2"/>
      <c r="ERZ22" s="4"/>
      <c r="ESA22" s="15"/>
      <c r="ESB22" s="4"/>
      <c r="ESN22" s="10"/>
      <c r="ESO22" s="10"/>
      <c r="ESP22" s="10"/>
      <c r="ESQ22" s="10"/>
      <c r="ESR22" s="6"/>
      <c r="ESS22" s="56"/>
      <c r="EST22" s="48"/>
      <c r="ESU22" s="2"/>
      <c r="ESV22" s="4"/>
      <c r="ESW22" s="15"/>
      <c r="ESX22" s="4"/>
      <c r="ETJ22" s="10"/>
      <c r="ETK22" s="10"/>
      <c r="ETL22" s="10"/>
      <c r="ETM22" s="10"/>
      <c r="ETN22" s="6"/>
      <c r="ETO22" s="56"/>
      <c r="ETP22" s="48"/>
      <c r="ETQ22" s="2"/>
      <c r="ETR22" s="4"/>
      <c r="ETS22" s="15"/>
      <c r="ETT22" s="4"/>
      <c r="EUF22" s="10"/>
      <c r="EUG22" s="10"/>
      <c r="EUH22" s="10"/>
      <c r="EUI22" s="10"/>
      <c r="EUJ22" s="6"/>
      <c r="EUK22" s="56"/>
      <c r="EUL22" s="48"/>
      <c r="EUM22" s="2"/>
      <c r="EUN22" s="4"/>
      <c r="EUO22" s="15"/>
      <c r="EUP22" s="4"/>
      <c r="EVB22" s="10"/>
      <c r="EVC22" s="10"/>
      <c r="EVD22" s="10"/>
      <c r="EVE22" s="10"/>
      <c r="EVF22" s="6"/>
      <c r="EVG22" s="56"/>
      <c r="EVH22" s="48"/>
      <c r="EVI22" s="2"/>
      <c r="EVJ22" s="4"/>
      <c r="EVK22" s="15"/>
      <c r="EVL22" s="4"/>
      <c r="EVX22" s="10"/>
      <c r="EVY22" s="10"/>
      <c r="EVZ22" s="10"/>
      <c r="EWA22" s="10"/>
      <c r="EWB22" s="6"/>
      <c r="EWC22" s="56"/>
      <c r="EWD22" s="48"/>
      <c r="EWE22" s="2"/>
      <c r="EWF22" s="4"/>
      <c r="EWG22" s="15"/>
      <c r="EWH22" s="4"/>
      <c r="EWT22" s="10"/>
      <c r="EWU22" s="10"/>
      <c r="EWV22" s="10"/>
      <c r="EWW22" s="10"/>
      <c r="EWX22" s="6"/>
      <c r="EWY22" s="56"/>
      <c r="EWZ22" s="48"/>
      <c r="EXA22" s="2"/>
      <c r="EXB22" s="4"/>
      <c r="EXC22" s="15"/>
      <c r="EXD22" s="4"/>
      <c r="EXP22" s="10"/>
      <c r="EXQ22" s="10"/>
      <c r="EXR22" s="10"/>
      <c r="EXS22" s="10"/>
      <c r="EXT22" s="6"/>
      <c r="EXU22" s="56"/>
      <c r="EXV22" s="48"/>
      <c r="EXW22" s="2"/>
      <c r="EXX22" s="4"/>
      <c r="EXY22" s="15"/>
      <c r="EXZ22" s="4"/>
      <c r="EYL22" s="10"/>
      <c r="EYM22" s="10"/>
      <c r="EYN22" s="10"/>
      <c r="EYO22" s="10"/>
      <c r="EYP22" s="6"/>
      <c r="EYQ22" s="56"/>
      <c r="EYR22" s="48"/>
      <c r="EYS22" s="2"/>
      <c r="EYT22" s="4"/>
      <c r="EYU22" s="15"/>
      <c r="EYV22" s="4"/>
      <c r="EZH22" s="10"/>
      <c r="EZI22" s="10"/>
      <c r="EZJ22" s="10"/>
      <c r="EZK22" s="10"/>
      <c r="EZL22" s="6"/>
      <c r="EZM22" s="56"/>
      <c r="EZN22" s="48"/>
      <c r="EZO22" s="2"/>
      <c r="EZP22" s="4"/>
      <c r="EZQ22" s="15"/>
      <c r="EZR22" s="4"/>
      <c r="FAD22" s="10"/>
      <c r="FAE22" s="10"/>
      <c r="FAF22" s="10"/>
      <c r="FAG22" s="10"/>
      <c r="FAH22" s="6"/>
      <c r="FAI22" s="56"/>
      <c r="FAJ22" s="48"/>
      <c r="FAK22" s="2"/>
      <c r="FAL22" s="4"/>
      <c r="FAM22" s="15"/>
      <c r="FAN22" s="4"/>
      <c r="FAZ22" s="10"/>
      <c r="FBA22" s="10"/>
      <c r="FBB22" s="10"/>
      <c r="FBC22" s="10"/>
      <c r="FBD22" s="6"/>
      <c r="FBE22" s="56"/>
      <c r="FBF22" s="48"/>
      <c r="FBG22" s="2"/>
      <c r="FBH22" s="4"/>
      <c r="FBI22" s="15"/>
      <c r="FBJ22" s="4"/>
      <c r="FBV22" s="10"/>
      <c r="FBW22" s="10"/>
      <c r="FBX22" s="10"/>
      <c r="FBY22" s="10"/>
      <c r="FBZ22" s="6"/>
      <c r="FCA22" s="56"/>
      <c r="FCB22" s="48"/>
      <c r="FCC22" s="2"/>
      <c r="FCD22" s="4"/>
      <c r="FCE22" s="15"/>
      <c r="FCF22" s="4"/>
      <c r="FCR22" s="10"/>
      <c r="FCS22" s="10"/>
      <c r="FCT22" s="10"/>
      <c r="FCU22" s="10"/>
      <c r="FCV22" s="6"/>
      <c r="FCW22" s="56"/>
      <c r="FCX22" s="48"/>
      <c r="FCY22" s="2"/>
      <c r="FCZ22" s="4"/>
      <c r="FDA22" s="15"/>
      <c r="FDB22" s="4"/>
      <c r="FDN22" s="10"/>
      <c r="FDO22" s="10"/>
      <c r="FDP22" s="10"/>
      <c r="FDQ22" s="10"/>
      <c r="FDR22" s="6"/>
      <c r="FDS22" s="56"/>
      <c r="FDT22" s="48"/>
      <c r="FDU22" s="2"/>
      <c r="FDV22" s="4"/>
      <c r="FDW22" s="15"/>
      <c r="FDX22" s="4"/>
      <c r="FEJ22" s="10"/>
      <c r="FEK22" s="10"/>
      <c r="FEL22" s="10"/>
      <c r="FEM22" s="10"/>
      <c r="FEN22" s="6"/>
      <c r="FEO22" s="56"/>
      <c r="FEP22" s="48"/>
      <c r="FEQ22" s="2"/>
      <c r="FER22" s="4"/>
      <c r="FES22" s="15"/>
      <c r="FET22" s="4"/>
      <c r="FFF22" s="10"/>
      <c r="FFG22" s="10"/>
      <c r="FFH22" s="10"/>
      <c r="FFI22" s="10"/>
      <c r="FFJ22" s="6"/>
      <c r="FFK22" s="56"/>
      <c r="FFL22" s="48"/>
      <c r="FFM22" s="2"/>
      <c r="FFN22" s="4"/>
      <c r="FFO22" s="15"/>
      <c r="FFP22" s="4"/>
      <c r="FGB22" s="10"/>
      <c r="FGC22" s="10"/>
      <c r="FGD22" s="10"/>
      <c r="FGE22" s="10"/>
      <c r="FGF22" s="6"/>
      <c r="FGG22" s="56"/>
      <c r="FGH22" s="48"/>
      <c r="FGI22" s="2"/>
      <c r="FGJ22" s="4"/>
      <c r="FGK22" s="15"/>
      <c r="FGL22" s="4"/>
      <c r="FGX22" s="10"/>
      <c r="FGY22" s="10"/>
      <c r="FGZ22" s="10"/>
      <c r="FHA22" s="10"/>
      <c r="FHB22" s="6"/>
      <c r="FHC22" s="56"/>
      <c r="FHD22" s="48"/>
      <c r="FHE22" s="2"/>
      <c r="FHF22" s="4"/>
      <c r="FHG22" s="15"/>
      <c r="FHH22" s="4"/>
      <c r="FHT22" s="10"/>
      <c r="FHU22" s="10"/>
      <c r="FHV22" s="10"/>
      <c r="FHW22" s="10"/>
      <c r="FHX22" s="6"/>
      <c r="FHY22" s="56"/>
      <c r="FHZ22" s="48"/>
      <c r="FIA22" s="2"/>
      <c r="FIB22" s="4"/>
      <c r="FIC22" s="15"/>
      <c r="FID22" s="4"/>
      <c r="FIP22" s="10"/>
      <c r="FIQ22" s="10"/>
      <c r="FIR22" s="10"/>
      <c r="FIS22" s="10"/>
      <c r="FIT22" s="6"/>
      <c r="FIU22" s="56"/>
      <c r="FIV22" s="48"/>
      <c r="FIW22" s="2"/>
      <c r="FIX22" s="4"/>
      <c r="FIY22" s="15"/>
      <c r="FIZ22" s="4"/>
      <c r="FJL22" s="10"/>
      <c r="FJM22" s="10"/>
      <c r="FJN22" s="10"/>
      <c r="FJO22" s="10"/>
      <c r="FJP22" s="6"/>
      <c r="FJQ22" s="56"/>
      <c r="FJR22" s="48"/>
      <c r="FJS22" s="2"/>
      <c r="FJT22" s="4"/>
      <c r="FJU22" s="15"/>
      <c r="FJV22" s="4"/>
      <c r="FKH22" s="10"/>
      <c r="FKI22" s="10"/>
      <c r="FKJ22" s="10"/>
      <c r="FKK22" s="10"/>
      <c r="FKL22" s="6"/>
      <c r="FKM22" s="56"/>
      <c r="FKN22" s="48"/>
      <c r="FKO22" s="2"/>
      <c r="FKP22" s="4"/>
      <c r="FKQ22" s="15"/>
      <c r="FKR22" s="4"/>
      <c r="FLD22" s="10"/>
      <c r="FLE22" s="10"/>
      <c r="FLF22" s="10"/>
      <c r="FLG22" s="10"/>
      <c r="FLH22" s="6"/>
      <c r="FLI22" s="56"/>
      <c r="FLJ22" s="48"/>
      <c r="FLK22" s="2"/>
      <c r="FLL22" s="4"/>
      <c r="FLM22" s="15"/>
      <c r="FLN22" s="4"/>
      <c r="FLZ22" s="10"/>
      <c r="FMA22" s="10"/>
      <c r="FMB22" s="10"/>
      <c r="FMC22" s="10"/>
      <c r="FMD22" s="6"/>
      <c r="FME22" s="56"/>
      <c r="FMF22" s="48"/>
      <c r="FMG22" s="2"/>
      <c r="FMH22" s="4"/>
      <c r="FMI22" s="15"/>
      <c r="FMJ22" s="4"/>
      <c r="FMV22" s="10"/>
      <c r="FMW22" s="10"/>
      <c r="FMX22" s="10"/>
      <c r="FMY22" s="10"/>
      <c r="FMZ22" s="6"/>
      <c r="FNA22" s="56"/>
      <c r="FNB22" s="48"/>
      <c r="FNC22" s="2"/>
      <c r="FND22" s="4"/>
      <c r="FNE22" s="15"/>
      <c r="FNF22" s="4"/>
      <c r="FNR22" s="10"/>
      <c r="FNS22" s="10"/>
      <c r="FNT22" s="10"/>
      <c r="FNU22" s="10"/>
      <c r="FNV22" s="6"/>
      <c r="FNW22" s="56"/>
      <c r="FNX22" s="48"/>
      <c r="FNY22" s="2"/>
      <c r="FNZ22" s="4"/>
      <c r="FOA22" s="15"/>
      <c r="FOB22" s="4"/>
      <c r="FON22" s="10"/>
      <c r="FOO22" s="10"/>
      <c r="FOP22" s="10"/>
      <c r="FOQ22" s="10"/>
      <c r="FOR22" s="6"/>
      <c r="FOS22" s="56"/>
      <c r="FOT22" s="48"/>
      <c r="FOU22" s="2"/>
      <c r="FOV22" s="4"/>
      <c r="FOW22" s="15"/>
      <c r="FOX22" s="4"/>
      <c r="FPJ22" s="10"/>
      <c r="FPK22" s="10"/>
      <c r="FPL22" s="10"/>
      <c r="FPM22" s="10"/>
      <c r="FPN22" s="6"/>
      <c r="FPO22" s="56"/>
      <c r="FPP22" s="48"/>
      <c r="FPQ22" s="2"/>
      <c r="FPR22" s="4"/>
      <c r="FPS22" s="15"/>
      <c r="FPT22" s="4"/>
      <c r="FQF22" s="10"/>
      <c r="FQG22" s="10"/>
      <c r="FQH22" s="10"/>
      <c r="FQI22" s="10"/>
      <c r="FQJ22" s="6"/>
      <c r="FQK22" s="56"/>
      <c r="FQL22" s="48"/>
      <c r="FQM22" s="2"/>
      <c r="FQN22" s="4"/>
      <c r="FQO22" s="15"/>
      <c r="FQP22" s="4"/>
      <c r="FRB22" s="10"/>
      <c r="FRC22" s="10"/>
      <c r="FRD22" s="10"/>
      <c r="FRE22" s="10"/>
      <c r="FRF22" s="6"/>
      <c r="FRG22" s="56"/>
      <c r="FRH22" s="48"/>
      <c r="FRI22" s="2"/>
      <c r="FRJ22" s="4"/>
      <c r="FRK22" s="15"/>
      <c r="FRL22" s="4"/>
      <c r="FRX22" s="10"/>
      <c r="FRY22" s="10"/>
      <c r="FRZ22" s="10"/>
      <c r="FSA22" s="10"/>
      <c r="FSB22" s="6"/>
      <c r="FSC22" s="56"/>
      <c r="FSD22" s="48"/>
      <c r="FSE22" s="2"/>
      <c r="FSF22" s="4"/>
      <c r="FSG22" s="15"/>
      <c r="FSH22" s="4"/>
      <c r="FST22" s="10"/>
      <c r="FSU22" s="10"/>
      <c r="FSV22" s="10"/>
      <c r="FSW22" s="10"/>
      <c r="FSX22" s="6"/>
      <c r="FSY22" s="56"/>
      <c r="FSZ22" s="48"/>
      <c r="FTA22" s="2"/>
      <c r="FTB22" s="4"/>
      <c r="FTC22" s="15"/>
      <c r="FTD22" s="4"/>
      <c r="FTP22" s="10"/>
      <c r="FTQ22" s="10"/>
      <c r="FTR22" s="10"/>
      <c r="FTS22" s="10"/>
      <c r="FTT22" s="6"/>
      <c r="FTU22" s="56"/>
      <c r="FTV22" s="48"/>
      <c r="FTW22" s="2"/>
      <c r="FTX22" s="4"/>
      <c r="FTY22" s="15"/>
      <c r="FTZ22" s="4"/>
      <c r="FUL22" s="10"/>
      <c r="FUM22" s="10"/>
      <c r="FUN22" s="10"/>
      <c r="FUO22" s="10"/>
      <c r="FUP22" s="6"/>
      <c r="FUQ22" s="56"/>
      <c r="FUR22" s="48"/>
      <c r="FUS22" s="2"/>
      <c r="FUT22" s="4"/>
      <c r="FUU22" s="15"/>
      <c r="FUV22" s="4"/>
      <c r="FVH22" s="10"/>
      <c r="FVI22" s="10"/>
      <c r="FVJ22" s="10"/>
      <c r="FVK22" s="10"/>
      <c r="FVL22" s="6"/>
      <c r="FVM22" s="56"/>
      <c r="FVN22" s="48"/>
      <c r="FVO22" s="2"/>
      <c r="FVP22" s="4"/>
      <c r="FVQ22" s="15"/>
      <c r="FVR22" s="4"/>
      <c r="FWD22" s="10"/>
      <c r="FWE22" s="10"/>
      <c r="FWF22" s="10"/>
      <c r="FWG22" s="10"/>
      <c r="FWH22" s="6"/>
      <c r="FWI22" s="56"/>
      <c r="FWJ22" s="48"/>
      <c r="FWK22" s="2"/>
      <c r="FWL22" s="4"/>
      <c r="FWM22" s="15"/>
      <c r="FWN22" s="4"/>
      <c r="FWZ22" s="10"/>
      <c r="FXA22" s="10"/>
      <c r="FXB22" s="10"/>
      <c r="FXC22" s="10"/>
      <c r="FXD22" s="6"/>
      <c r="FXE22" s="56"/>
      <c r="FXF22" s="48"/>
      <c r="FXG22" s="2"/>
      <c r="FXH22" s="4"/>
      <c r="FXI22" s="15"/>
      <c r="FXJ22" s="4"/>
      <c r="FXV22" s="10"/>
      <c r="FXW22" s="10"/>
      <c r="FXX22" s="10"/>
      <c r="FXY22" s="10"/>
      <c r="FXZ22" s="6"/>
      <c r="FYA22" s="56"/>
      <c r="FYB22" s="48"/>
      <c r="FYC22" s="2"/>
      <c r="FYD22" s="4"/>
      <c r="FYE22" s="15"/>
      <c r="FYF22" s="4"/>
      <c r="FYR22" s="10"/>
      <c r="FYS22" s="10"/>
      <c r="FYT22" s="10"/>
      <c r="FYU22" s="10"/>
      <c r="FYV22" s="6"/>
      <c r="FYW22" s="56"/>
      <c r="FYX22" s="48"/>
      <c r="FYY22" s="2"/>
      <c r="FYZ22" s="4"/>
      <c r="FZA22" s="15"/>
      <c r="FZB22" s="4"/>
      <c r="FZN22" s="10"/>
      <c r="FZO22" s="10"/>
      <c r="FZP22" s="10"/>
      <c r="FZQ22" s="10"/>
      <c r="FZR22" s="6"/>
      <c r="FZS22" s="56"/>
      <c r="FZT22" s="48"/>
      <c r="FZU22" s="2"/>
      <c r="FZV22" s="4"/>
      <c r="FZW22" s="15"/>
      <c r="FZX22" s="4"/>
      <c r="GAJ22" s="10"/>
      <c r="GAK22" s="10"/>
      <c r="GAL22" s="10"/>
      <c r="GAM22" s="10"/>
      <c r="GAN22" s="6"/>
      <c r="GAO22" s="56"/>
      <c r="GAP22" s="48"/>
      <c r="GAQ22" s="2"/>
      <c r="GAR22" s="4"/>
      <c r="GAS22" s="15"/>
      <c r="GAT22" s="4"/>
      <c r="GBF22" s="10"/>
      <c r="GBG22" s="10"/>
      <c r="GBH22" s="10"/>
      <c r="GBI22" s="10"/>
      <c r="GBJ22" s="6"/>
      <c r="GBK22" s="56"/>
      <c r="GBL22" s="48"/>
      <c r="GBM22" s="2"/>
      <c r="GBN22" s="4"/>
      <c r="GBO22" s="15"/>
      <c r="GBP22" s="4"/>
      <c r="GCB22" s="10"/>
      <c r="GCC22" s="10"/>
      <c r="GCD22" s="10"/>
      <c r="GCE22" s="10"/>
      <c r="GCF22" s="6"/>
      <c r="GCG22" s="56"/>
      <c r="GCH22" s="48"/>
      <c r="GCI22" s="2"/>
      <c r="GCJ22" s="4"/>
      <c r="GCK22" s="15"/>
      <c r="GCL22" s="4"/>
      <c r="GCX22" s="10"/>
      <c r="GCY22" s="10"/>
      <c r="GCZ22" s="10"/>
      <c r="GDA22" s="10"/>
      <c r="GDB22" s="6"/>
      <c r="GDC22" s="56"/>
      <c r="GDD22" s="48"/>
      <c r="GDE22" s="2"/>
      <c r="GDF22" s="4"/>
      <c r="GDG22" s="15"/>
      <c r="GDH22" s="4"/>
      <c r="GDT22" s="10"/>
      <c r="GDU22" s="10"/>
      <c r="GDV22" s="10"/>
      <c r="GDW22" s="10"/>
      <c r="GDX22" s="6"/>
      <c r="GDY22" s="56"/>
      <c r="GDZ22" s="48"/>
      <c r="GEA22" s="2"/>
      <c r="GEB22" s="4"/>
      <c r="GEC22" s="15"/>
      <c r="GED22" s="4"/>
      <c r="GEP22" s="10"/>
      <c r="GEQ22" s="10"/>
      <c r="GER22" s="10"/>
      <c r="GES22" s="10"/>
      <c r="GET22" s="6"/>
      <c r="GEU22" s="56"/>
      <c r="GEV22" s="48"/>
      <c r="GEW22" s="2"/>
      <c r="GEX22" s="4"/>
      <c r="GEY22" s="15"/>
      <c r="GEZ22" s="4"/>
      <c r="GFL22" s="10"/>
      <c r="GFM22" s="10"/>
      <c r="GFN22" s="10"/>
      <c r="GFO22" s="10"/>
      <c r="GFP22" s="6"/>
      <c r="GFQ22" s="56"/>
      <c r="GFR22" s="48"/>
      <c r="GFS22" s="2"/>
      <c r="GFT22" s="4"/>
      <c r="GFU22" s="15"/>
      <c r="GFV22" s="4"/>
      <c r="GGH22" s="10"/>
      <c r="GGI22" s="10"/>
      <c r="GGJ22" s="10"/>
      <c r="GGK22" s="10"/>
      <c r="GGL22" s="6"/>
      <c r="GGM22" s="56"/>
      <c r="GGN22" s="48"/>
      <c r="GGO22" s="2"/>
      <c r="GGP22" s="4"/>
      <c r="GGQ22" s="15"/>
      <c r="GGR22" s="4"/>
      <c r="GHD22" s="10"/>
      <c r="GHE22" s="10"/>
      <c r="GHF22" s="10"/>
      <c r="GHG22" s="10"/>
      <c r="GHH22" s="6"/>
      <c r="GHI22" s="56"/>
      <c r="GHJ22" s="48"/>
      <c r="GHK22" s="2"/>
      <c r="GHL22" s="4"/>
      <c r="GHM22" s="15"/>
      <c r="GHN22" s="4"/>
      <c r="GHZ22" s="10"/>
      <c r="GIA22" s="10"/>
      <c r="GIB22" s="10"/>
      <c r="GIC22" s="10"/>
      <c r="GID22" s="6"/>
      <c r="GIE22" s="56"/>
      <c r="GIF22" s="48"/>
      <c r="GIG22" s="2"/>
      <c r="GIH22" s="4"/>
      <c r="GII22" s="15"/>
      <c r="GIJ22" s="4"/>
      <c r="GIV22" s="10"/>
      <c r="GIW22" s="10"/>
      <c r="GIX22" s="10"/>
      <c r="GIY22" s="10"/>
      <c r="GIZ22" s="6"/>
      <c r="GJA22" s="56"/>
      <c r="GJB22" s="48"/>
      <c r="GJC22" s="2"/>
      <c r="GJD22" s="4"/>
      <c r="GJE22" s="15"/>
      <c r="GJF22" s="4"/>
      <c r="GJR22" s="10"/>
      <c r="GJS22" s="10"/>
      <c r="GJT22" s="10"/>
      <c r="GJU22" s="10"/>
      <c r="GJV22" s="6"/>
      <c r="GJW22" s="56"/>
      <c r="GJX22" s="48"/>
      <c r="GJY22" s="2"/>
      <c r="GJZ22" s="4"/>
      <c r="GKA22" s="15"/>
      <c r="GKB22" s="4"/>
      <c r="GKN22" s="10"/>
      <c r="GKO22" s="10"/>
      <c r="GKP22" s="10"/>
      <c r="GKQ22" s="10"/>
      <c r="GKR22" s="6"/>
      <c r="GKS22" s="56"/>
      <c r="GKT22" s="48"/>
      <c r="GKU22" s="2"/>
      <c r="GKV22" s="4"/>
      <c r="GKW22" s="15"/>
      <c r="GKX22" s="4"/>
      <c r="GLJ22" s="10"/>
      <c r="GLK22" s="10"/>
      <c r="GLL22" s="10"/>
      <c r="GLM22" s="10"/>
      <c r="GLN22" s="6"/>
      <c r="GLO22" s="56"/>
      <c r="GLP22" s="48"/>
      <c r="GLQ22" s="2"/>
      <c r="GLR22" s="4"/>
      <c r="GLS22" s="15"/>
      <c r="GLT22" s="4"/>
      <c r="GMF22" s="10"/>
      <c r="GMG22" s="10"/>
      <c r="GMH22" s="10"/>
      <c r="GMI22" s="10"/>
      <c r="GMJ22" s="6"/>
      <c r="GMK22" s="56"/>
      <c r="GML22" s="48"/>
      <c r="GMM22" s="2"/>
      <c r="GMN22" s="4"/>
      <c r="GMO22" s="15"/>
      <c r="GMP22" s="4"/>
      <c r="GNB22" s="10"/>
      <c r="GNC22" s="10"/>
      <c r="GND22" s="10"/>
      <c r="GNE22" s="10"/>
      <c r="GNF22" s="6"/>
      <c r="GNG22" s="56"/>
      <c r="GNH22" s="48"/>
      <c r="GNI22" s="2"/>
      <c r="GNJ22" s="4"/>
      <c r="GNK22" s="15"/>
      <c r="GNL22" s="4"/>
      <c r="GNX22" s="10"/>
      <c r="GNY22" s="10"/>
      <c r="GNZ22" s="10"/>
      <c r="GOA22" s="10"/>
      <c r="GOB22" s="6"/>
      <c r="GOC22" s="56"/>
      <c r="GOD22" s="48"/>
      <c r="GOE22" s="2"/>
      <c r="GOF22" s="4"/>
      <c r="GOG22" s="15"/>
      <c r="GOH22" s="4"/>
      <c r="GOT22" s="10"/>
      <c r="GOU22" s="10"/>
      <c r="GOV22" s="10"/>
      <c r="GOW22" s="10"/>
      <c r="GOX22" s="6"/>
      <c r="GOY22" s="56"/>
      <c r="GOZ22" s="48"/>
      <c r="GPA22" s="2"/>
      <c r="GPB22" s="4"/>
      <c r="GPC22" s="15"/>
      <c r="GPD22" s="4"/>
      <c r="GPP22" s="10"/>
      <c r="GPQ22" s="10"/>
      <c r="GPR22" s="10"/>
      <c r="GPS22" s="10"/>
      <c r="GPT22" s="6"/>
      <c r="GPU22" s="56"/>
      <c r="GPV22" s="48"/>
      <c r="GPW22" s="2"/>
      <c r="GPX22" s="4"/>
      <c r="GPY22" s="15"/>
      <c r="GPZ22" s="4"/>
      <c r="GQL22" s="10"/>
      <c r="GQM22" s="10"/>
      <c r="GQN22" s="10"/>
      <c r="GQO22" s="10"/>
      <c r="GQP22" s="6"/>
      <c r="GQQ22" s="56"/>
      <c r="GQR22" s="48"/>
      <c r="GQS22" s="2"/>
      <c r="GQT22" s="4"/>
      <c r="GQU22" s="15"/>
      <c r="GQV22" s="4"/>
      <c r="GRH22" s="10"/>
      <c r="GRI22" s="10"/>
      <c r="GRJ22" s="10"/>
      <c r="GRK22" s="10"/>
      <c r="GRL22" s="6"/>
      <c r="GRM22" s="56"/>
      <c r="GRN22" s="48"/>
      <c r="GRO22" s="2"/>
      <c r="GRP22" s="4"/>
      <c r="GRQ22" s="15"/>
      <c r="GRR22" s="4"/>
      <c r="GSD22" s="10"/>
      <c r="GSE22" s="10"/>
      <c r="GSF22" s="10"/>
      <c r="GSG22" s="10"/>
      <c r="GSH22" s="6"/>
      <c r="GSI22" s="56"/>
      <c r="GSJ22" s="48"/>
      <c r="GSK22" s="2"/>
      <c r="GSL22" s="4"/>
      <c r="GSM22" s="15"/>
      <c r="GSN22" s="4"/>
      <c r="GSZ22" s="10"/>
      <c r="GTA22" s="10"/>
      <c r="GTB22" s="10"/>
      <c r="GTC22" s="10"/>
      <c r="GTD22" s="6"/>
      <c r="GTE22" s="56"/>
      <c r="GTF22" s="48"/>
      <c r="GTG22" s="2"/>
      <c r="GTH22" s="4"/>
      <c r="GTI22" s="15"/>
      <c r="GTJ22" s="4"/>
      <c r="GTV22" s="10"/>
      <c r="GTW22" s="10"/>
      <c r="GTX22" s="10"/>
      <c r="GTY22" s="10"/>
      <c r="GTZ22" s="6"/>
      <c r="GUA22" s="56"/>
      <c r="GUB22" s="48"/>
      <c r="GUC22" s="2"/>
      <c r="GUD22" s="4"/>
      <c r="GUE22" s="15"/>
      <c r="GUF22" s="4"/>
      <c r="GUR22" s="10"/>
      <c r="GUS22" s="10"/>
      <c r="GUT22" s="10"/>
      <c r="GUU22" s="10"/>
      <c r="GUV22" s="6"/>
      <c r="GUW22" s="56"/>
      <c r="GUX22" s="48"/>
      <c r="GUY22" s="2"/>
      <c r="GUZ22" s="4"/>
      <c r="GVA22" s="15"/>
      <c r="GVB22" s="4"/>
      <c r="GVN22" s="10"/>
      <c r="GVO22" s="10"/>
      <c r="GVP22" s="10"/>
      <c r="GVQ22" s="10"/>
      <c r="GVR22" s="6"/>
      <c r="GVS22" s="56"/>
      <c r="GVT22" s="48"/>
      <c r="GVU22" s="2"/>
      <c r="GVV22" s="4"/>
      <c r="GVW22" s="15"/>
      <c r="GVX22" s="4"/>
      <c r="GWJ22" s="10"/>
      <c r="GWK22" s="10"/>
      <c r="GWL22" s="10"/>
      <c r="GWM22" s="10"/>
      <c r="GWN22" s="6"/>
      <c r="GWO22" s="56"/>
      <c r="GWP22" s="48"/>
      <c r="GWQ22" s="2"/>
      <c r="GWR22" s="4"/>
      <c r="GWS22" s="15"/>
      <c r="GWT22" s="4"/>
      <c r="GXF22" s="10"/>
      <c r="GXG22" s="10"/>
      <c r="GXH22" s="10"/>
      <c r="GXI22" s="10"/>
      <c r="GXJ22" s="6"/>
      <c r="GXK22" s="56"/>
      <c r="GXL22" s="48"/>
      <c r="GXM22" s="2"/>
      <c r="GXN22" s="4"/>
      <c r="GXO22" s="15"/>
      <c r="GXP22" s="4"/>
      <c r="GYB22" s="10"/>
      <c r="GYC22" s="10"/>
      <c r="GYD22" s="10"/>
      <c r="GYE22" s="10"/>
      <c r="GYF22" s="6"/>
      <c r="GYG22" s="56"/>
      <c r="GYH22" s="48"/>
      <c r="GYI22" s="2"/>
      <c r="GYJ22" s="4"/>
      <c r="GYK22" s="15"/>
      <c r="GYL22" s="4"/>
      <c r="GYX22" s="10"/>
      <c r="GYY22" s="10"/>
      <c r="GYZ22" s="10"/>
      <c r="GZA22" s="10"/>
      <c r="GZB22" s="6"/>
      <c r="GZC22" s="56"/>
      <c r="GZD22" s="48"/>
      <c r="GZE22" s="2"/>
      <c r="GZF22" s="4"/>
      <c r="GZG22" s="15"/>
      <c r="GZH22" s="4"/>
      <c r="GZT22" s="10"/>
      <c r="GZU22" s="10"/>
      <c r="GZV22" s="10"/>
      <c r="GZW22" s="10"/>
      <c r="GZX22" s="6"/>
      <c r="GZY22" s="56"/>
      <c r="GZZ22" s="48"/>
      <c r="HAA22" s="2"/>
      <c r="HAB22" s="4"/>
      <c r="HAC22" s="15"/>
      <c r="HAD22" s="4"/>
      <c r="HAP22" s="10"/>
      <c r="HAQ22" s="10"/>
      <c r="HAR22" s="10"/>
      <c r="HAS22" s="10"/>
      <c r="HAT22" s="6"/>
      <c r="HAU22" s="56"/>
      <c r="HAV22" s="48"/>
      <c r="HAW22" s="2"/>
      <c r="HAX22" s="4"/>
      <c r="HAY22" s="15"/>
      <c r="HAZ22" s="4"/>
      <c r="HBL22" s="10"/>
      <c r="HBM22" s="10"/>
      <c r="HBN22" s="10"/>
      <c r="HBO22" s="10"/>
      <c r="HBP22" s="6"/>
      <c r="HBQ22" s="56"/>
      <c r="HBR22" s="48"/>
      <c r="HBS22" s="2"/>
      <c r="HBT22" s="4"/>
      <c r="HBU22" s="15"/>
      <c r="HBV22" s="4"/>
      <c r="HCH22" s="10"/>
      <c r="HCI22" s="10"/>
      <c r="HCJ22" s="10"/>
      <c r="HCK22" s="10"/>
      <c r="HCL22" s="6"/>
      <c r="HCM22" s="56"/>
      <c r="HCN22" s="48"/>
      <c r="HCO22" s="2"/>
      <c r="HCP22" s="4"/>
      <c r="HCQ22" s="15"/>
      <c r="HCR22" s="4"/>
      <c r="HDD22" s="10"/>
      <c r="HDE22" s="10"/>
      <c r="HDF22" s="10"/>
      <c r="HDG22" s="10"/>
      <c r="HDH22" s="6"/>
      <c r="HDI22" s="56"/>
      <c r="HDJ22" s="48"/>
      <c r="HDK22" s="2"/>
      <c r="HDL22" s="4"/>
      <c r="HDM22" s="15"/>
      <c r="HDN22" s="4"/>
      <c r="HDZ22" s="10"/>
      <c r="HEA22" s="10"/>
      <c r="HEB22" s="10"/>
      <c r="HEC22" s="10"/>
      <c r="HED22" s="6"/>
      <c r="HEE22" s="56"/>
      <c r="HEF22" s="48"/>
      <c r="HEG22" s="2"/>
      <c r="HEH22" s="4"/>
      <c r="HEI22" s="15"/>
      <c r="HEJ22" s="4"/>
      <c r="HEV22" s="10"/>
      <c r="HEW22" s="10"/>
      <c r="HEX22" s="10"/>
      <c r="HEY22" s="10"/>
      <c r="HEZ22" s="6"/>
      <c r="HFA22" s="56"/>
      <c r="HFB22" s="48"/>
      <c r="HFC22" s="2"/>
      <c r="HFD22" s="4"/>
      <c r="HFE22" s="15"/>
      <c r="HFF22" s="4"/>
      <c r="HFR22" s="10"/>
      <c r="HFS22" s="10"/>
      <c r="HFT22" s="10"/>
      <c r="HFU22" s="10"/>
      <c r="HFV22" s="6"/>
      <c r="HFW22" s="56"/>
      <c r="HFX22" s="48"/>
      <c r="HFY22" s="2"/>
      <c r="HFZ22" s="4"/>
      <c r="HGA22" s="15"/>
      <c r="HGB22" s="4"/>
      <c r="HGN22" s="10"/>
      <c r="HGO22" s="10"/>
      <c r="HGP22" s="10"/>
      <c r="HGQ22" s="10"/>
      <c r="HGR22" s="6"/>
      <c r="HGS22" s="56"/>
      <c r="HGT22" s="48"/>
      <c r="HGU22" s="2"/>
      <c r="HGV22" s="4"/>
      <c r="HGW22" s="15"/>
      <c r="HGX22" s="4"/>
      <c r="HHJ22" s="10"/>
      <c r="HHK22" s="10"/>
      <c r="HHL22" s="10"/>
      <c r="HHM22" s="10"/>
      <c r="HHN22" s="6"/>
      <c r="HHO22" s="56"/>
      <c r="HHP22" s="48"/>
      <c r="HHQ22" s="2"/>
      <c r="HHR22" s="4"/>
      <c r="HHS22" s="15"/>
      <c r="HHT22" s="4"/>
      <c r="HIF22" s="10"/>
      <c r="HIG22" s="10"/>
      <c r="HIH22" s="10"/>
      <c r="HII22" s="10"/>
      <c r="HIJ22" s="6"/>
      <c r="HIK22" s="56"/>
      <c r="HIL22" s="48"/>
      <c r="HIM22" s="2"/>
      <c r="HIN22" s="4"/>
      <c r="HIO22" s="15"/>
      <c r="HIP22" s="4"/>
      <c r="HJB22" s="10"/>
      <c r="HJC22" s="10"/>
      <c r="HJD22" s="10"/>
      <c r="HJE22" s="10"/>
      <c r="HJF22" s="6"/>
      <c r="HJG22" s="56"/>
      <c r="HJH22" s="48"/>
      <c r="HJI22" s="2"/>
      <c r="HJJ22" s="4"/>
      <c r="HJK22" s="15"/>
      <c r="HJL22" s="4"/>
      <c r="HJX22" s="10"/>
      <c r="HJY22" s="10"/>
      <c r="HJZ22" s="10"/>
      <c r="HKA22" s="10"/>
      <c r="HKB22" s="6"/>
      <c r="HKC22" s="56"/>
      <c r="HKD22" s="48"/>
      <c r="HKE22" s="2"/>
      <c r="HKF22" s="4"/>
      <c r="HKG22" s="15"/>
      <c r="HKH22" s="4"/>
      <c r="HKT22" s="10"/>
      <c r="HKU22" s="10"/>
      <c r="HKV22" s="10"/>
      <c r="HKW22" s="10"/>
      <c r="HKX22" s="6"/>
      <c r="HKY22" s="56"/>
      <c r="HKZ22" s="48"/>
      <c r="HLA22" s="2"/>
      <c r="HLB22" s="4"/>
      <c r="HLC22" s="15"/>
      <c r="HLD22" s="4"/>
      <c r="HLP22" s="10"/>
      <c r="HLQ22" s="10"/>
      <c r="HLR22" s="10"/>
      <c r="HLS22" s="10"/>
      <c r="HLT22" s="6"/>
      <c r="HLU22" s="56"/>
      <c r="HLV22" s="48"/>
      <c r="HLW22" s="2"/>
      <c r="HLX22" s="4"/>
      <c r="HLY22" s="15"/>
      <c r="HLZ22" s="4"/>
      <c r="HML22" s="10"/>
      <c r="HMM22" s="10"/>
      <c r="HMN22" s="10"/>
      <c r="HMO22" s="10"/>
      <c r="HMP22" s="6"/>
      <c r="HMQ22" s="56"/>
      <c r="HMR22" s="48"/>
      <c r="HMS22" s="2"/>
      <c r="HMT22" s="4"/>
      <c r="HMU22" s="15"/>
      <c r="HMV22" s="4"/>
      <c r="HNH22" s="10"/>
      <c r="HNI22" s="10"/>
      <c r="HNJ22" s="10"/>
      <c r="HNK22" s="10"/>
      <c r="HNL22" s="6"/>
      <c r="HNM22" s="56"/>
      <c r="HNN22" s="48"/>
      <c r="HNO22" s="2"/>
      <c r="HNP22" s="4"/>
      <c r="HNQ22" s="15"/>
      <c r="HNR22" s="4"/>
      <c r="HOD22" s="10"/>
      <c r="HOE22" s="10"/>
      <c r="HOF22" s="10"/>
      <c r="HOG22" s="10"/>
      <c r="HOH22" s="6"/>
      <c r="HOI22" s="56"/>
      <c r="HOJ22" s="48"/>
      <c r="HOK22" s="2"/>
      <c r="HOL22" s="4"/>
      <c r="HOM22" s="15"/>
      <c r="HON22" s="4"/>
      <c r="HOZ22" s="10"/>
      <c r="HPA22" s="10"/>
      <c r="HPB22" s="10"/>
      <c r="HPC22" s="10"/>
      <c r="HPD22" s="6"/>
      <c r="HPE22" s="56"/>
      <c r="HPF22" s="48"/>
      <c r="HPG22" s="2"/>
      <c r="HPH22" s="4"/>
      <c r="HPI22" s="15"/>
      <c r="HPJ22" s="4"/>
      <c r="HPV22" s="10"/>
      <c r="HPW22" s="10"/>
      <c r="HPX22" s="10"/>
      <c r="HPY22" s="10"/>
      <c r="HPZ22" s="6"/>
      <c r="HQA22" s="56"/>
      <c r="HQB22" s="48"/>
      <c r="HQC22" s="2"/>
      <c r="HQD22" s="4"/>
      <c r="HQE22" s="15"/>
      <c r="HQF22" s="4"/>
      <c r="HQR22" s="10"/>
      <c r="HQS22" s="10"/>
      <c r="HQT22" s="10"/>
      <c r="HQU22" s="10"/>
      <c r="HQV22" s="6"/>
      <c r="HQW22" s="56"/>
      <c r="HQX22" s="48"/>
      <c r="HQY22" s="2"/>
      <c r="HQZ22" s="4"/>
      <c r="HRA22" s="15"/>
      <c r="HRB22" s="4"/>
      <c r="HRN22" s="10"/>
      <c r="HRO22" s="10"/>
      <c r="HRP22" s="10"/>
      <c r="HRQ22" s="10"/>
      <c r="HRR22" s="6"/>
      <c r="HRS22" s="56"/>
      <c r="HRT22" s="48"/>
      <c r="HRU22" s="2"/>
      <c r="HRV22" s="4"/>
      <c r="HRW22" s="15"/>
      <c r="HRX22" s="4"/>
      <c r="HSJ22" s="10"/>
      <c r="HSK22" s="10"/>
      <c r="HSL22" s="10"/>
      <c r="HSM22" s="10"/>
      <c r="HSN22" s="6"/>
      <c r="HSO22" s="56"/>
      <c r="HSP22" s="48"/>
      <c r="HSQ22" s="2"/>
      <c r="HSR22" s="4"/>
      <c r="HSS22" s="15"/>
      <c r="HST22" s="4"/>
      <c r="HTF22" s="10"/>
      <c r="HTG22" s="10"/>
      <c r="HTH22" s="10"/>
      <c r="HTI22" s="10"/>
      <c r="HTJ22" s="6"/>
      <c r="HTK22" s="56"/>
      <c r="HTL22" s="48"/>
      <c r="HTM22" s="2"/>
      <c r="HTN22" s="4"/>
      <c r="HTO22" s="15"/>
      <c r="HTP22" s="4"/>
      <c r="HUB22" s="10"/>
      <c r="HUC22" s="10"/>
      <c r="HUD22" s="10"/>
      <c r="HUE22" s="10"/>
      <c r="HUF22" s="6"/>
      <c r="HUG22" s="56"/>
      <c r="HUH22" s="48"/>
      <c r="HUI22" s="2"/>
      <c r="HUJ22" s="4"/>
      <c r="HUK22" s="15"/>
      <c r="HUL22" s="4"/>
      <c r="HUX22" s="10"/>
      <c r="HUY22" s="10"/>
      <c r="HUZ22" s="10"/>
      <c r="HVA22" s="10"/>
      <c r="HVB22" s="6"/>
      <c r="HVC22" s="56"/>
      <c r="HVD22" s="48"/>
      <c r="HVE22" s="2"/>
      <c r="HVF22" s="4"/>
      <c r="HVG22" s="15"/>
      <c r="HVH22" s="4"/>
      <c r="HVT22" s="10"/>
      <c r="HVU22" s="10"/>
      <c r="HVV22" s="10"/>
      <c r="HVW22" s="10"/>
      <c r="HVX22" s="6"/>
      <c r="HVY22" s="56"/>
      <c r="HVZ22" s="48"/>
      <c r="HWA22" s="2"/>
      <c r="HWB22" s="4"/>
      <c r="HWC22" s="15"/>
      <c r="HWD22" s="4"/>
      <c r="HWP22" s="10"/>
      <c r="HWQ22" s="10"/>
      <c r="HWR22" s="10"/>
      <c r="HWS22" s="10"/>
      <c r="HWT22" s="6"/>
      <c r="HWU22" s="56"/>
      <c r="HWV22" s="48"/>
      <c r="HWW22" s="2"/>
      <c r="HWX22" s="4"/>
      <c r="HWY22" s="15"/>
      <c r="HWZ22" s="4"/>
      <c r="HXL22" s="10"/>
      <c r="HXM22" s="10"/>
      <c r="HXN22" s="10"/>
      <c r="HXO22" s="10"/>
      <c r="HXP22" s="6"/>
      <c r="HXQ22" s="56"/>
      <c r="HXR22" s="48"/>
      <c r="HXS22" s="2"/>
      <c r="HXT22" s="4"/>
      <c r="HXU22" s="15"/>
      <c r="HXV22" s="4"/>
      <c r="HYH22" s="10"/>
      <c r="HYI22" s="10"/>
      <c r="HYJ22" s="10"/>
      <c r="HYK22" s="10"/>
      <c r="HYL22" s="6"/>
      <c r="HYM22" s="56"/>
      <c r="HYN22" s="48"/>
      <c r="HYO22" s="2"/>
      <c r="HYP22" s="4"/>
      <c r="HYQ22" s="15"/>
      <c r="HYR22" s="4"/>
      <c r="HZD22" s="10"/>
      <c r="HZE22" s="10"/>
      <c r="HZF22" s="10"/>
      <c r="HZG22" s="10"/>
      <c r="HZH22" s="6"/>
      <c r="HZI22" s="56"/>
      <c r="HZJ22" s="48"/>
      <c r="HZK22" s="2"/>
      <c r="HZL22" s="4"/>
      <c r="HZM22" s="15"/>
      <c r="HZN22" s="4"/>
      <c r="HZZ22" s="10"/>
      <c r="IAA22" s="10"/>
      <c r="IAB22" s="10"/>
      <c r="IAC22" s="10"/>
      <c r="IAD22" s="6"/>
      <c r="IAE22" s="56"/>
      <c r="IAF22" s="48"/>
      <c r="IAG22" s="2"/>
      <c r="IAH22" s="4"/>
      <c r="IAI22" s="15"/>
      <c r="IAJ22" s="4"/>
      <c r="IAV22" s="10"/>
      <c r="IAW22" s="10"/>
      <c r="IAX22" s="10"/>
      <c r="IAY22" s="10"/>
      <c r="IAZ22" s="6"/>
      <c r="IBA22" s="56"/>
      <c r="IBB22" s="48"/>
      <c r="IBC22" s="2"/>
      <c r="IBD22" s="4"/>
      <c r="IBE22" s="15"/>
      <c r="IBF22" s="4"/>
      <c r="IBR22" s="10"/>
      <c r="IBS22" s="10"/>
      <c r="IBT22" s="10"/>
      <c r="IBU22" s="10"/>
      <c r="IBV22" s="6"/>
      <c r="IBW22" s="56"/>
      <c r="IBX22" s="48"/>
      <c r="IBY22" s="2"/>
      <c r="IBZ22" s="4"/>
      <c r="ICA22" s="15"/>
      <c r="ICB22" s="4"/>
      <c r="ICN22" s="10"/>
      <c r="ICO22" s="10"/>
      <c r="ICP22" s="10"/>
      <c r="ICQ22" s="10"/>
      <c r="ICR22" s="6"/>
      <c r="ICS22" s="56"/>
      <c r="ICT22" s="48"/>
      <c r="ICU22" s="2"/>
      <c r="ICV22" s="4"/>
      <c r="ICW22" s="15"/>
      <c r="ICX22" s="4"/>
      <c r="IDJ22" s="10"/>
      <c r="IDK22" s="10"/>
      <c r="IDL22" s="10"/>
      <c r="IDM22" s="10"/>
      <c r="IDN22" s="6"/>
      <c r="IDO22" s="56"/>
      <c r="IDP22" s="48"/>
      <c r="IDQ22" s="2"/>
      <c r="IDR22" s="4"/>
      <c r="IDS22" s="15"/>
      <c r="IDT22" s="4"/>
      <c r="IEF22" s="10"/>
      <c r="IEG22" s="10"/>
      <c r="IEH22" s="10"/>
      <c r="IEI22" s="10"/>
      <c r="IEJ22" s="6"/>
      <c r="IEK22" s="56"/>
      <c r="IEL22" s="48"/>
      <c r="IEM22" s="2"/>
      <c r="IEN22" s="4"/>
      <c r="IEO22" s="15"/>
      <c r="IEP22" s="4"/>
      <c r="IFB22" s="10"/>
      <c r="IFC22" s="10"/>
      <c r="IFD22" s="10"/>
      <c r="IFE22" s="10"/>
      <c r="IFF22" s="6"/>
      <c r="IFG22" s="56"/>
      <c r="IFH22" s="48"/>
      <c r="IFI22" s="2"/>
      <c r="IFJ22" s="4"/>
      <c r="IFK22" s="15"/>
      <c r="IFL22" s="4"/>
      <c r="IFX22" s="10"/>
      <c r="IFY22" s="10"/>
      <c r="IFZ22" s="10"/>
      <c r="IGA22" s="10"/>
      <c r="IGB22" s="6"/>
      <c r="IGC22" s="56"/>
      <c r="IGD22" s="48"/>
      <c r="IGE22" s="2"/>
      <c r="IGF22" s="4"/>
      <c r="IGG22" s="15"/>
      <c r="IGH22" s="4"/>
      <c r="IGT22" s="10"/>
      <c r="IGU22" s="10"/>
      <c r="IGV22" s="10"/>
      <c r="IGW22" s="10"/>
      <c r="IGX22" s="6"/>
      <c r="IGY22" s="56"/>
      <c r="IGZ22" s="48"/>
      <c r="IHA22" s="2"/>
      <c r="IHB22" s="4"/>
      <c r="IHC22" s="15"/>
      <c r="IHD22" s="4"/>
      <c r="IHP22" s="10"/>
      <c r="IHQ22" s="10"/>
      <c r="IHR22" s="10"/>
      <c r="IHS22" s="10"/>
      <c r="IHT22" s="6"/>
      <c r="IHU22" s="56"/>
      <c r="IHV22" s="48"/>
      <c r="IHW22" s="2"/>
      <c r="IHX22" s="4"/>
      <c r="IHY22" s="15"/>
      <c r="IHZ22" s="4"/>
      <c r="IIL22" s="10"/>
      <c r="IIM22" s="10"/>
      <c r="IIN22" s="10"/>
      <c r="IIO22" s="10"/>
      <c r="IIP22" s="6"/>
      <c r="IIQ22" s="56"/>
      <c r="IIR22" s="48"/>
      <c r="IIS22" s="2"/>
      <c r="IIT22" s="4"/>
      <c r="IIU22" s="15"/>
      <c r="IIV22" s="4"/>
      <c r="IJH22" s="10"/>
      <c r="IJI22" s="10"/>
      <c r="IJJ22" s="10"/>
      <c r="IJK22" s="10"/>
      <c r="IJL22" s="6"/>
      <c r="IJM22" s="56"/>
      <c r="IJN22" s="48"/>
      <c r="IJO22" s="2"/>
      <c r="IJP22" s="4"/>
      <c r="IJQ22" s="15"/>
      <c r="IJR22" s="4"/>
      <c r="IKD22" s="10"/>
      <c r="IKE22" s="10"/>
      <c r="IKF22" s="10"/>
      <c r="IKG22" s="10"/>
      <c r="IKH22" s="6"/>
      <c r="IKI22" s="56"/>
      <c r="IKJ22" s="48"/>
      <c r="IKK22" s="2"/>
      <c r="IKL22" s="4"/>
      <c r="IKM22" s="15"/>
      <c r="IKN22" s="4"/>
      <c r="IKZ22" s="10"/>
      <c r="ILA22" s="10"/>
      <c r="ILB22" s="10"/>
      <c r="ILC22" s="10"/>
      <c r="ILD22" s="6"/>
      <c r="ILE22" s="56"/>
      <c r="ILF22" s="48"/>
      <c r="ILG22" s="2"/>
      <c r="ILH22" s="4"/>
      <c r="ILI22" s="15"/>
      <c r="ILJ22" s="4"/>
      <c r="ILV22" s="10"/>
      <c r="ILW22" s="10"/>
      <c r="ILX22" s="10"/>
      <c r="ILY22" s="10"/>
      <c r="ILZ22" s="6"/>
      <c r="IMA22" s="56"/>
      <c r="IMB22" s="48"/>
      <c r="IMC22" s="2"/>
      <c r="IMD22" s="4"/>
      <c r="IME22" s="15"/>
      <c r="IMF22" s="4"/>
      <c r="IMR22" s="10"/>
      <c r="IMS22" s="10"/>
      <c r="IMT22" s="10"/>
      <c r="IMU22" s="10"/>
      <c r="IMV22" s="6"/>
      <c r="IMW22" s="56"/>
      <c r="IMX22" s="48"/>
      <c r="IMY22" s="2"/>
      <c r="IMZ22" s="4"/>
      <c r="INA22" s="15"/>
      <c r="INB22" s="4"/>
      <c r="INN22" s="10"/>
      <c r="INO22" s="10"/>
      <c r="INP22" s="10"/>
      <c r="INQ22" s="10"/>
      <c r="INR22" s="6"/>
      <c r="INS22" s="56"/>
      <c r="INT22" s="48"/>
      <c r="INU22" s="2"/>
      <c r="INV22" s="4"/>
      <c r="INW22" s="15"/>
      <c r="INX22" s="4"/>
      <c r="IOJ22" s="10"/>
      <c r="IOK22" s="10"/>
      <c r="IOL22" s="10"/>
      <c r="IOM22" s="10"/>
      <c r="ION22" s="6"/>
      <c r="IOO22" s="56"/>
      <c r="IOP22" s="48"/>
      <c r="IOQ22" s="2"/>
      <c r="IOR22" s="4"/>
      <c r="IOS22" s="15"/>
      <c r="IOT22" s="4"/>
      <c r="IPF22" s="10"/>
      <c r="IPG22" s="10"/>
      <c r="IPH22" s="10"/>
      <c r="IPI22" s="10"/>
      <c r="IPJ22" s="6"/>
      <c r="IPK22" s="56"/>
      <c r="IPL22" s="48"/>
      <c r="IPM22" s="2"/>
      <c r="IPN22" s="4"/>
      <c r="IPO22" s="15"/>
      <c r="IPP22" s="4"/>
      <c r="IQB22" s="10"/>
      <c r="IQC22" s="10"/>
      <c r="IQD22" s="10"/>
      <c r="IQE22" s="10"/>
      <c r="IQF22" s="6"/>
      <c r="IQG22" s="56"/>
      <c r="IQH22" s="48"/>
      <c r="IQI22" s="2"/>
      <c r="IQJ22" s="4"/>
      <c r="IQK22" s="15"/>
      <c r="IQL22" s="4"/>
      <c r="IQX22" s="10"/>
      <c r="IQY22" s="10"/>
      <c r="IQZ22" s="10"/>
      <c r="IRA22" s="10"/>
      <c r="IRB22" s="6"/>
      <c r="IRC22" s="56"/>
      <c r="IRD22" s="48"/>
      <c r="IRE22" s="2"/>
      <c r="IRF22" s="4"/>
      <c r="IRG22" s="15"/>
      <c r="IRH22" s="4"/>
      <c r="IRT22" s="10"/>
      <c r="IRU22" s="10"/>
      <c r="IRV22" s="10"/>
      <c r="IRW22" s="10"/>
      <c r="IRX22" s="6"/>
      <c r="IRY22" s="56"/>
      <c r="IRZ22" s="48"/>
      <c r="ISA22" s="2"/>
      <c r="ISB22" s="4"/>
      <c r="ISC22" s="15"/>
      <c r="ISD22" s="4"/>
      <c r="ISP22" s="10"/>
      <c r="ISQ22" s="10"/>
      <c r="ISR22" s="10"/>
      <c r="ISS22" s="10"/>
      <c r="IST22" s="6"/>
      <c r="ISU22" s="56"/>
      <c r="ISV22" s="48"/>
      <c r="ISW22" s="2"/>
      <c r="ISX22" s="4"/>
      <c r="ISY22" s="15"/>
      <c r="ISZ22" s="4"/>
      <c r="ITL22" s="10"/>
      <c r="ITM22" s="10"/>
      <c r="ITN22" s="10"/>
      <c r="ITO22" s="10"/>
      <c r="ITP22" s="6"/>
      <c r="ITQ22" s="56"/>
      <c r="ITR22" s="48"/>
      <c r="ITS22" s="2"/>
      <c r="ITT22" s="4"/>
      <c r="ITU22" s="15"/>
      <c r="ITV22" s="4"/>
      <c r="IUH22" s="10"/>
      <c r="IUI22" s="10"/>
      <c r="IUJ22" s="10"/>
      <c r="IUK22" s="10"/>
      <c r="IUL22" s="6"/>
      <c r="IUM22" s="56"/>
      <c r="IUN22" s="48"/>
      <c r="IUO22" s="2"/>
      <c r="IUP22" s="4"/>
      <c r="IUQ22" s="15"/>
      <c r="IUR22" s="4"/>
      <c r="IVD22" s="10"/>
      <c r="IVE22" s="10"/>
      <c r="IVF22" s="10"/>
      <c r="IVG22" s="10"/>
      <c r="IVH22" s="6"/>
      <c r="IVI22" s="56"/>
      <c r="IVJ22" s="48"/>
      <c r="IVK22" s="2"/>
      <c r="IVL22" s="4"/>
      <c r="IVM22" s="15"/>
      <c r="IVN22" s="4"/>
      <c r="IVZ22" s="10"/>
      <c r="IWA22" s="10"/>
      <c r="IWB22" s="10"/>
      <c r="IWC22" s="10"/>
      <c r="IWD22" s="6"/>
      <c r="IWE22" s="56"/>
      <c r="IWF22" s="48"/>
      <c r="IWG22" s="2"/>
      <c r="IWH22" s="4"/>
      <c r="IWI22" s="15"/>
      <c r="IWJ22" s="4"/>
      <c r="IWV22" s="10"/>
      <c r="IWW22" s="10"/>
      <c r="IWX22" s="10"/>
      <c r="IWY22" s="10"/>
      <c r="IWZ22" s="6"/>
      <c r="IXA22" s="56"/>
      <c r="IXB22" s="48"/>
      <c r="IXC22" s="2"/>
      <c r="IXD22" s="4"/>
      <c r="IXE22" s="15"/>
      <c r="IXF22" s="4"/>
      <c r="IXR22" s="10"/>
      <c r="IXS22" s="10"/>
      <c r="IXT22" s="10"/>
      <c r="IXU22" s="10"/>
      <c r="IXV22" s="6"/>
      <c r="IXW22" s="56"/>
      <c r="IXX22" s="48"/>
      <c r="IXY22" s="2"/>
      <c r="IXZ22" s="4"/>
      <c r="IYA22" s="15"/>
      <c r="IYB22" s="4"/>
      <c r="IYN22" s="10"/>
      <c r="IYO22" s="10"/>
      <c r="IYP22" s="10"/>
      <c r="IYQ22" s="10"/>
      <c r="IYR22" s="6"/>
      <c r="IYS22" s="56"/>
      <c r="IYT22" s="48"/>
      <c r="IYU22" s="2"/>
      <c r="IYV22" s="4"/>
      <c r="IYW22" s="15"/>
      <c r="IYX22" s="4"/>
      <c r="IZJ22" s="10"/>
      <c r="IZK22" s="10"/>
      <c r="IZL22" s="10"/>
      <c r="IZM22" s="10"/>
      <c r="IZN22" s="6"/>
      <c r="IZO22" s="56"/>
      <c r="IZP22" s="48"/>
      <c r="IZQ22" s="2"/>
      <c r="IZR22" s="4"/>
      <c r="IZS22" s="15"/>
      <c r="IZT22" s="4"/>
      <c r="JAF22" s="10"/>
      <c r="JAG22" s="10"/>
      <c r="JAH22" s="10"/>
      <c r="JAI22" s="10"/>
      <c r="JAJ22" s="6"/>
      <c r="JAK22" s="56"/>
      <c r="JAL22" s="48"/>
      <c r="JAM22" s="2"/>
      <c r="JAN22" s="4"/>
      <c r="JAO22" s="15"/>
      <c r="JAP22" s="4"/>
      <c r="JBB22" s="10"/>
      <c r="JBC22" s="10"/>
      <c r="JBD22" s="10"/>
      <c r="JBE22" s="10"/>
      <c r="JBF22" s="6"/>
      <c r="JBG22" s="56"/>
      <c r="JBH22" s="48"/>
      <c r="JBI22" s="2"/>
      <c r="JBJ22" s="4"/>
      <c r="JBK22" s="15"/>
      <c r="JBL22" s="4"/>
      <c r="JBX22" s="10"/>
      <c r="JBY22" s="10"/>
      <c r="JBZ22" s="10"/>
      <c r="JCA22" s="10"/>
      <c r="JCB22" s="6"/>
      <c r="JCC22" s="56"/>
      <c r="JCD22" s="48"/>
      <c r="JCE22" s="2"/>
      <c r="JCF22" s="4"/>
      <c r="JCG22" s="15"/>
      <c r="JCH22" s="4"/>
      <c r="JCT22" s="10"/>
      <c r="JCU22" s="10"/>
      <c r="JCV22" s="10"/>
      <c r="JCW22" s="10"/>
      <c r="JCX22" s="6"/>
      <c r="JCY22" s="56"/>
      <c r="JCZ22" s="48"/>
      <c r="JDA22" s="2"/>
      <c r="JDB22" s="4"/>
      <c r="JDC22" s="15"/>
      <c r="JDD22" s="4"/>
      <c r="JDP22" s="10"/>
      <c r="JDQ22" s="10"/>
      <c r="JDR22" s="10"/>
      <c r="JDS22" s="10"/>
      <c r="JDT22" s="6"/>
      <c r="JDU22" s="56"/>
      <c r="JDV22" s="48"/>
      <c r="JDW22" s="2"/>
      <c r="JDX22" s="4"/>
      <c r="JDY22" s="15"/>
      <c r="JDZ22" s="4"/>
      <c r="JEL22" s="10"/>
      <c r="JEM22" s="10"/>
      <c r="JEN22" s="10"/>
      <c r="JEO22" s="10"/>
      <c r="JEP22" s="6"/>
      <c r="JEQ22" s="56"/>
      <c r="JER22" s="48"/>
      <c r="JES22" s="2"/>
      <c r="JET22" s="4"/>
      <c r="JEU22" s="15"/>
      <c r="JEV22" s="4"/>
      <c r="JFH22" s="10"/>
      <c r="JFI22" s="10"/>
      <c r="JFJ22" s="10"/>
      <c r="JFK22" s="10"/>
      <c r="JFL22" s="6"/>
      <c r="JFM22" s="56"/>
      <c r="JFN22" s="48"/>
      <c r="JFO22" s="2"/>
      <c r="JFP22" s="4"/>
      <c r="JFQ22" s="15"/>
      <c r="JFR22" s="4"/>
      <c r="JGD22" s="10"/>
      <c r="JGE22" s="10"/>
      <c r="JGF22" s="10"/>
      <c r="JGG22" s="10"/>
      <c r="JGH22" s="6"/>
      <c r="JGI22" s="56"/>
      <c r="JGJ22" s="48"/>
      <c r="JGK22" s="2"/>
      <c r="JGL22" s="4"/>
      <c r="JGM22" s="15"/>
      <c r="JGN22" s="4"/>
      <c r="JGZ22" s="10"/>
      <c r="JHA22" s="10"/>
      <c r="JHB22" s="10"/>
      <c r="JHC22" s="10"/>
      <c r="JHD22" s="6"/>
      <c r="JHE22" s="56"/>
      <c r="JHF22" s="48"/>
      <c r="JHG22" s="2"/>
      <c r="JHH22" s="4"/>
      <c r="JHI22" s="15"/>
      <c r="JHJ22" s="4"/>
      <c r="JHV22" s="10"/>
      <c r="JHW22" s="10"/>
      <c r="JHX22" s="10"/>
      <c r="JHY22" s="10"/>
      <c r="JHZ22" s="6"/>
      <c r="JIA22" s="56"/>
      <c r="JIB22" s="48"/>
      <c r="JIC22" s="2"/>
      <c r="JID22" s="4"/>
      <c r="JIE22" s="15"/>
      <c r="JIF22" s="4"/>
      <c r="JIR22" s="10"/>
      <c r="JIS22" s="10"/>
      <c r="JIT22" s="10"/>
      <c r="JIU22" s="10"/>
      <c r="JIV22" s="6"/>
      <c r="JIW22" s="56"/>
      <c r="JIX22" s="48"/>
      <c r="JIY22" s="2"/>
      <c r="JIZ22" s="4"/>
      <c r="JJA22" s="15"/>
      <c r="JJB22" s="4"/>
      <c r="JJN22" s="10"/>
      <c r="JJO22" s="10"/>
      <c r="JJP22" s="10"/>
      <c r="JJQ22" s="10"/>
      <c r="JJR22" s="6"/>
      <c r="JJS22" s="56"/>
      <c r="JJT22" s="48"/>
      <c r="JJU22" s="2"/>
      <c r="JJV22" s="4"/>
      <c r="JJW22" s="15"/>
      <c r="JJX22" s="4"/>
      <c r="JKJ22" s="10"/>
      <c r="JKK22" s="10"/>
      <c r="JKL22" s="10"/>
      <c r="JKM22" s="10"/>
      <c r="JKN22" s="6"/>
      <c r="JKO22" s="56"/>
      <c r="JKP22" s="48"/>
      <c r="JKQ22" s="2"/>
      <c r="JKR22" s="4"/>
      <c r="JKS22" s="15"/>
      <c r="JKT22" s="4"/>
      <c r="JLF22" s="10"/>
      <c r="JLG22" s="10"/>
      <c r="JLH22" s="10"/>
      <c r="JLI22" s="10"/>
      <c r="JLJ22" s="6"/>
      <c r="JLK22" s="56"/>
      <c r="JLL22" s="48"/>
      <c r="JLM22" s="2"/>
      <c r="JLN22" s="4"/>
      <c r="JLO22" s="15"/>
      <c r="JLP22" s="4"/>
      <c r="JMB22" s="10"/>
      <c r="JMC22" s="10"/>
      <c r="JMD22" s="10"/>
      <c r="JME22" s="10"/>
      <c r="JMF22" s="6"/>
      <c r="JMG22" s="56"/>
      <c r="JMH22" s="48"/>
      <c r="JMI22" s="2"/>
      <c r="JMJ22" s="4"/>
      <c r="JMK22" s="15"/>
      <c r="JML22" s="4"/>
      <c r="JMX22" s="10"/>
      <c r="JMY22" s="10"/>
      <c r="JMZ22" s="10"/>
      <c r="JNA22" s="10"/>
      <c r="JNB22" s="6"/>
      <c r="JNC22" s="56"/>
      <c r="JND22" s="48"/>
      <c r="JNE22" s="2"/>
      <c r="JNF22" s="4"/>
      <c r="JNG22" s="15"/>
      <c r="JNH22" s="4"/>
      <c r="JNT22" s="10"/>
      <c r="JNU22" s="10"/>
      <c r="JNV22" s="10"/>
      <c r="JNW22" s="10"/>
      <c r="JNX22" s="6"/>
      <c r="JNY22" s="56"/>
      <c r="JNZ22" s="48"/>
      <c r="JOA22" s="2"/>
      <c r="JOB22" s="4"/>
      <c r="JOC22" s="15"/>
      <c r="JOD22" s="4"/>
      <c r="JOP22" s="10"/>
      <c r="JOQ22" s="10"/>
      <c r="JOR22" s="10"/>
      <c r="JOS22" s="10"/>
      <c r="JOT22" s="6"/>
      <c r="JOU22" s="56"/>
      <c r="JOV22" s="48"/>
      <c r="JOW22" s="2"/>
      <c r="JOX22" s="4"/>
      <c r="JOY22" s="15"/>
      <c r="JOZ22" s="4"/>
      <c r="JPL22" s="10"/>
      <c r="JPM22" s="10"/>
      <c r="JPN22" s="10"/>
      <c r="JPO22" s="10"/>
      <c r="JPP22" s="6"/>
      <c r="JPQ22" s="56"/>
      <c r="JPR22" s="48"/>
      <c r="JPS22" s="2"/>
      <c r="JPT22" s="4"/>
      <c r="JPU22" s="15"/>
      <c r="JPV22" s="4"/>
      <c r="JQH22" s="10"/>
      <c r="JQI22" s="10"/>
      <c r="JQJ22" s="10"/>
      <c r="JQK22" s="10"/>
      <c r="JQL22" s="6"/>
      <c r="JQM22" s="56"/>
      <c r="JQN22" s="48"/>
      <c r="JQO22" s="2"/>
      <c r="JQP22" s="4"/>
      <c r="JQQ22" s="15"/>
      <c r="JQR22" s="4"/>
      <c r="JRD22" s="10"/>
      <c r="JRE22" s="10"/>
      <c r="JRF22" s="10"/>
      <c r="JRG22" s="10"/>
      <c r="JRH22" s="6"/>
      <c r="JRI22" s="56"/>
      <c r="JRJ22" s="48"/>
      <c r="JRK22" s="2"/>
      <c r="JRL22" s="4"/>
      <c r="JRM22" s="15"/>
      <c r="JRN22" s="4"/>
      <c r="JRZ22" s="10"/>
      <c r="JSA22" s="10"/>
      <c r="JSB22" s="10"/>
      <c r="JSC22" s="10"/>
      <c r="JSD22" s="6"/>
      <c r="JSE22" s="56"/>
      <c r="JSF22" s="48"/>
      <c r="JSG22" s="2"/>
      <c r="JSH22" s="4"/>
      <c r="JSI22" s="15"/>
      <c r="JSJ22" s="4"/>
      <c r="JSV22" s="10"/>
      <c r="JSW22" s="10"/>
      <c r="JSX22" s="10"/>
      <c r="JSY22" s="10"/>
      <c r="JSZ22" s="6"/>
      <c r="JTA22" s="56"/>
      <c r="JTB22" s="48"/>
      <c r="JTC22" s="2"/>
      <c r="JTD22" s="4"/>
      <c r="JTE22" s="15"/>
      <c r="JTF22" s="4"/>
      <c r="JTR22" s="10"/>
      <c r="JTS22" s="10"/>
      <c r="JTT22" s="10"/>
      <c r="JTU22" s="10"/>
      <c r="JTV22" s="6"/>
      <c r="JTW22" s="56"/>
      <c r="JTX22" s="48"/>
      <c r="JTY22" s="2"/>
      <c r="JTZ22" s="4"/>
      <c r="JUA22" s="15"/>
      <c r="JUB22" s="4"/>
      <c r="JUN22" s="10"/>
      <c r="JUO22" s="10"/>
      <c r="JUP22" s="10"/>
      <c r="JUQ22" s="10"/>
      <c r="JUR22" s="6"/>
      <c r="JUS22" s="56"/>
      <c r="JUT22" s="48"/>
      <c r="JUU22" s="2"/>
      <c r="JUV22" s="4"/>
      <c r="JUW22" s="15"/>
      <c r="JUX22" s="4"/>
      <c r="JVJ22" s="10"/>
      <c r="JVK22" s="10"/>
      <c r="JVL22" s="10"/>
      <c r="JVM22" s="10"/>
      <c r="JVN22" s="6"/>
      <c r="JVO22" s="56"/>
      <c r="JVP22" s="48"/>
      <c r="JVQ22" s="2"/>
      <c r="JVR22" s="4"/>
      <c r="JVS22" s="15"/>
      <c r="JVT22" s="4"/>
      <c r="JWF22" s="10"/>
      <c r="JWG22" s="10"/>
      <c r="JWH22" s="10"/>
      <c r="JWI22" s="10"/>
      <c r="JWJ22" s="6"/>
      <c r="JWK22" s="56"/>
      <c r="JWL22" s="48"/>
      <c r="JWM22" s="2"/>
      <c r="JWN22" s="4"/>
      <c r="JWO22" s="15"/>
      <c r="JWP22" s="4"/>
      <c r="JXB22" s="10"/>
      <c r="JXC22" s="10"/>
      <c r="JXD22" s="10"/>
      <c r="JXE22" s="10"/>
      <c r="JXF22" s="6"/>
      <c r="JXG22" s="56"/>
      <c r="JXH22" s="48"/>
      <c r="JXI22" s="2"/>
      <c r="JXJ22" s="4"/>
      <c r="JXK22" s="15"/>
      <c r="JXL22" s="4"/>
      <c r="JXX22" s="10"/>
      <c r="JXY22" s="10"/>
      <c r="JXZ22" s="10"/>
      <c r="JYA22" s="10"/>
      <c r="JYB22" s="6"/>
      <c r="JYC22" s="56"/>
      <c r="JYD22" s="48"/>
      <c r="JYE22" s="2"/>
      <c r="JYF22" s="4"/>
      <c r="JYG22" s="15"/>
      <c r="JYH22" s="4"/>
      <c r="JYT22" s="10"/>
      <c r="JYU22" s="10"/>
      <c r="JYV22" s="10"/>
      <c r="JYW22" s="10"/>
      <c r="JYX22" s="6"/>
      <c r="JYY22" s="56"/>
      <c r="JYZ22" s="48"/>
      <c r="JZA22" s="2"/>
      <c r="JZB22" s="4"/>
      <c r="JZC22" s="15"/>
      <c r="JZD22" s="4"/>
      <c r="JZP22" s="10"/>
      <c r="JZQ22" s="10"/>
      <c r="JZR22" s="10"/>
      <c r="JZS22" s="10"/>
      <c r="JZT22" s="6"/>
      <c r="JZU22" s="56"/>
      <c r="JZV22" s="48"/>
      <c r="JZW22" s="2"/>
      <c r="JZX22" s="4"/>
      <c r="JZY22" s="15"/>
      <c r="JZZ22" s="4"/>
      <c r="KAL22" s="10"/>
      <c r="KAM22" s="10"/>
      <c r="KAN22" s="10"/>
      <c r="KAO22" s="10"/>
      <c r="KAP22" s="6"/>
      <c r="KAQ22" s="56"/>
      <c r="KAR22" s="48"/>
      <c r="KAS22" s="2"/>
      <c r="KAT22" s="4"/>
      <c r="KAU22" s="15"/>
      <c r="KAV22" s="4"/>
      <c r="KBH22" s="10"/>
      <c r="KBI22" s="10"/>
      <c r="KBJ22" s="10"/>
      <c r="KBK22" s="10"/>
      <c r="KBL22" s="6"/>
      <c r="KBM22" s="56"/>
      <c r="KBN22" s="48"/>
      <c r="KBO22" s="2"/>
      <c r="KBP22" s="4"/>
      <c r="KBQ22" s="15"/>
      <c r="KBR22" s="4"/>
      <c r="KCD22" s="10"/>
      <c r="KCE22" s="10"/>
      <c r="KCF22" s="10"/>
      <c r="KCG22" s="10"/>
      <c r="KCH22" s="6"/>
      <c r="KCI22" s="56"/>
      <c r="KCJ22" s="48"/>
      <c r="KCK22" s="2"/>
      <c r="KCL22" s="4"/>
      <c r="KCM22" s="15"/>
      <c r="KCN22" s="4"/>
      <c r="KCZ22" s="10"/>
      <c r="KDA22" s="10"/>
      <c r="KDB22" s="10"/>
      <c r="KDC22" s="10"/>
      <c r="KDD22" s="6"/>
      <c r="KDE22" s="56"/>
      <c r="KDF22" s="48"/>
      <c r="KDG22" s="2"/>
      <c r="KDH22" s="4"/>
      <c r="KDI22" s="15"/>
      <c r="KDJ22" s="4"/>
      <c r="KDV22" s="10"/>
      <c r="KDW22" s="10"/>
      <c r="KDX22" s="10"/>
      <c r="KDY22" s="10"/>
      <c r="KDZ22" s="6"/>
      <c r="KEA22" s="56"/>
      <c r="KEB22" s="48"/>
      <c r="KEC22" s="2"/>
      <c r="KED22" s="4"/>
      <c r="KEE22" s="15"/>
      <c r="KEF22" s="4"/>
      <c r="KER22" s="10"/>
      <c r="KES22" s="10"/>
      <c r="KET22" s="10"/>
      <c r="KEU22" s="10"/>
      <c r="KEV22" s="6"/>
      <c r="KEW22" s="56"/>
      <c r="KEX22" s="48"/>
      <c r="KEY22" s="2"/>
      <c r="KEZ22" s="4"/>
      <c r="KFA22" s="15"/>
      <c r="KFB22" s="4"/>
      <c r="KFN22" s="10"/>
      <c r="KFO22" s="10"/>
      <c r="KFP22" s="10"/>
      <c r="KFQ22" s="10"/>
      <c r="KFR22" s="6"/>
      <c r="KFS22" s="56"/>
      <c r="KFT22" s="48"/>
      <c r="KFU22" s="2"/>
      <c r="KFV22" s="4"/>
      <c r="KFW22" s="15"/>
      <c r="KFX22" s="4"/>
      <c r="KGJ22" s="10"/>
      <c r="KGK22" s="10"/>
      <c r="KGL22" s="10"/>
      <c r="KGM22" s="10"/>
      <c r="KGN22" s="6"/>
      <c r="KGO22" s="56"/>
      <c r="KGP22" s="48"/>
      <c r="KGQ22" s="2"/>
      <c r="KGR22" s="4"/>
      <c r="KGS22" s="15"/>
      <c r="KGT22" s="4"/>
      <c r="KHF22" s="10"/>
      <c r="KHG22" s="10"/>
      <c r="KHH22" s="10"/>
      <c r="KHI22" s="10"/>
      <c r="KHJ22" s="6"/>
      <c r="KHK22" s="56"/>
      <c r="KHL22" s="48"/>
      <c r="KHM22" s="2"/>
      <c r="KHN22" s="4"/>
      <c r="KHO22" s="15"/>
      <c r="KHP22" s="4"/>
      <c r="KIB22" s="10"/>
      <c r="KIC22" s="10"/>
      <c r="KID22" s="10"/>
      <c r="KIE22" s="10"/>
      <c r="KIF22" s="6"/>
      <c r="KIG22" s="56"/>
      <c r="KIH22" s="48"/>
      <c r="KII22" s="2"/>
      <c r="KIJ22" s="4"/>
      <c r="KIK22" s="15"/>
      <c r="KIL22" s="4"/>
      <c r="KIX22" s="10"/>
      <c r="KIY22" s="10"/>
      <c r="KIZ22" s="10"/>
      <c r="KJA22" s="10"/>
      <c r="KJB22" s="6"/>
      <c r="KJC22" s="56"/>
      <c r="KJD22" s="48"/>
      <c r="KJE22" s="2"/>
      <c r="KJF22" s="4"/>
      <c r="KJG22" s="15"/>
      <c r="KJH22" s="4"/>
      <c r="KJT22" s="10"/>
      <c r="KJU22" s="10"/>
      <c r="KJV22" s="10"/>
      <c r="KJW22" s="10"/>
      <c r="KJX22" s="6"/>
      <c r="KJY22" s="56"/>
      <c r="KJZ22" s="48"/>
      <c r="KKA22" s="2"/>
      <c r="KKB22" s="4"/>
      <c r="KKC22" s="15"/>
      <c r="KKD22" s="4"/>
      <c r="KKP22" s="10"/>
      <c r="KKQ22" s="10"/>
      <c r="KKR22" s="10"/>
      <c r="KKS22" s="10"/>
      <c r="KKT22" s="6"/>
      <c r="KKU22" s="56"/>
      <c r="KKV22" s="48"/>
      <c r="KKW22" s="2"/>
      <c r="KKX22" s="4"/>
      <c r="KKY22" s="15"/>
      <c r="KKZ22" s="4"/>
      <c r="KLL22" s="10"/>
      <c r="KLM22" s="10"/>
      <c r="KLN22" s="10"/>
      <c r="KLO22" s="10"/>
      <c r="KLP22" s="6"/>
      <c r="KLQ22" s="56"/>
      <c r="KLR22" s="48"/>
      <c r="KLS22" s="2"/>
      <c r="KLT22" s="4"/>
      <c r="KLU22" s="15"/>
      <c r="KLV22" s="4"/>
      <c r="KMH22" s="10"/>
      <c r="KMI22" s="10"/>
      <c r="KMJ22" s="10"/>
      <c r="KMK22" s="10"/>
      <c r="KML22" s="6"/>
      <c r="KMM22" s="56"/>
      <c r="KMN22" s="48"/>
      <c r="KMO22" s="2"/>
      <c r="KMP22" s="4"/>
      <c r="KMQ22" s="15"/>
      <c r="KMR22" s="4"/>
      <c r="KND22" s="10"/>
      <c r="KNE22" s="10"/>
      <c r="KNF22" s="10"/>
      <c r="KNG22" s="10"/>
      <c r="KNH22" s="6"/>
      <c r="KNI22" s="56"/>
      <c r="KNJ22" s="48"/>
      <c r="KNK22" s="2"/>
      <c r="KNL22" s="4"/>
      <c r="KNM22" s="15"/>
      <c r="KNN22" s="4"/>
      <c r="KNZ22" s="10"/>
      <c r="KOA22" s="10"/>
      <c r="KOB22" s="10"/>
      <c r="KOC22" s="10"/>
      <c r="KOD22" s="6"/>
      <c r="KOE22" s="56"/>
      <c r="KOF22" s="48"/>
      <c r="KOG22" s="2"/>
      <c r="KOH22" s="4"/>
      <c r="KOI22" s="15"/>
      <c r="KOJ22" s="4"/>
      <c r="KOV22" s="10"/>
      <c r="KOW22" s="10"/>
      <c r="KOX22" s="10"/>
      <c r="KOY22" s="10"/>
      <c r="KOZ22" s="6"/>
      <c r="KPA22" s="56"/>
      <c r="KPB22" s="48"/>
      <c r="KPC22" s="2"/>
      <c r="KPD22" s="4"/>
      <c r="KPE22" s="15"/>
      <c r="KPF22" s="4"/>
      <c r="KPR22" s="10"/>
      <c r="KPS22" s="10"/>
      <c r="KPT22" s="10"/>
      <c r="KPU22" s="10"/>
      <c r="KPV22" s="6"/>
      <c r="KPW22" s="56"/>
      <c r="KPX22" s="48"/>
      <c r="KPY22" s="2"/>
      <c r="KPZ22" s="4"/>
      <c r="KQA22" s="15"/>
      <c r="KQB22" s="4"/>
      <c r="KQN22" s="10"/>
      <c r="KQO22" s="10"/>
      <c r="KQP22" s="10"/>
      <c r="KQQ22" s="10"/>
      <c r="KQR22" s="6"/>
      <c r="KQS22" s="56"/>
      <c r="KQT22" s="48"/>
      <c r="KQU22" s="2"/>
      <c r="KQV22" s="4"/>
      <c r="KQW22" s="15"/>
      <c r="KQX22" s="4"/>
      <c r="KRJ22" s="10"/>
      <c r="KRK22" s="10"/>
      <c r="KRL22" s="10"/>
      <c r="KRM22" s="10"/>
      <c r="KRN22" s="6"/>
      <c r="KRO22" s="56"/>
      <c r="KRP22" s="48"/>
      <c r="KRQ22" s="2"/>
      <c r="KRR22" s="4"/>
      <c r="KRS22" s="15"/>
      <c r="KRT22" s="4"/>
      <c r="KSF22" s="10"/>
      <c r="KSG22" s="10"/>
      <c r="KSH22" s="10"/>
      <c r="KSI22" s="10"/>
      <c r="KSJ22" s="6"/>
      <c r="KSK22" s="56"/>
      <c r="KSL22" s="48"/>
      <c r="KSM22" s="2"/>
      <c r="KSN22" s="4"/>
      <c r="KSO22" s="15"/>
      <c r="KSP22" s="4"/>
      <c r="KTB22" s="10"/>
      <c r="KTC22" s="10"/>
      <c r="KTD22" s="10"/>
      <c r="KTE22" s="10"/>
      <c r="KTF22" s="6"/>
      <c r="KTG22" s="56"/>
      <c r="KTH22" s="48"/>
      <c r="KTI22" s="2"/>
      <c r="KTJ22" s="4"/>
      <c r="KTK22" s="15"/>
      <c r="KTL22" s="4"/>
      <c r="KTX22" s="10"/>
      <c r="KTY22" s="10"/>
      <c r="KTZ22" s="10"/>
      <c r="KUA22" s="10"/>
      <c r="KUB22" s="6"/>
      <c r="KUC22" s="56"/>
      <c r="KUD22" s="48"/>
      <c r="KUE22" s="2"/>
      <c r="KUF22" s="4"/>
      <c r="KUG22" s="15"/>
      <c r="KUH22" s="4"/>
      <c r="KUT22" s="10"/>
      <c r="KUU22" s="10"/>
      <c r="KUV22" s="10"/>
      <c r="KUW22" s="10"/>
      <c r="KUX22" s="6"/>
      <c r="KUY22" s="56"/>
      <c r="KUZ22" s="48"/>
      <c r="KVA22" s="2"/>
      <c r="KVB22" s="4"/>
      <c r="KVC22" s="15"/>
      <c r="KVD22" s="4"/>
      <c r="KVP22" s="10"/>
      <c r="KVQ22" s="10"/>
      <c r="KVR22" s="10"/>
      <c r="KVS22" s="10"/>
      <c r="KVT22" s="6"/>
      <c r="KVU22" s="56"/>
      <c r="KVV22" s="48"/>
      <c r="KVW22" s="2"/>
      <c r="KVX22" s="4"/>
      <c r="KVY22" s="15"/>
      <c r="KVZ22" s="4"/>
      <c r="KWL22" s="10"/>
      <c r="KWM22" s="10"/>
      <c r="KWN22" s="10"/>
      <c r="KWO22" s="10"/>
      <c r="KWP22" s="6"/>
      <c r="KWQ22" s="56"/>
      <c r="KWR22" s="48"/>
      <c r="KWS22" s="2"/>
      <c r="KWT22" s="4"/>
      <c r="KWU22" s="15"/>
      <c r="KWV22" s="4"/>
      <c r="KXH22" s="10"/>
      <c r="KXI22" s="10"/>
      <c r="KXJ22" s="10"/>
      <c r="KXK22" s="10"/>
      <c r="KXL22" s="6"/>
      <c r="KXM22" s="56"/>
      <c r="KXN22" s="48"/>
      <c r="KXO22" s="2"/>
      <c r="KXP22" s="4"/>
      <c r="KXQ22" s="15"/>
      <c r="KXR22" s="4"/>
      <c r="KYD22" s="10"/>
      <c r="KYE22" s="10"/>
      <c r="KYF22" s="10"/>
      <c r="KYG22" s="10"/>
      <c r="KYH22" s="6"/>
      <c r="KYI22" s="56"/>
      <c r="KYJ22" s="48"/>
      <c r="KYK22" s="2"/>
      <c r="KYL22" s="4"/>
      <c r="KYM22" s="15"/>
      <c r="KYN22" s="4"/>
      <c r="KYZ22" s="10"/>
      <c r="KZA22" s="10"/>
      <c r="KZB22" s="10"/>
      <c r="KZC22" s="10"/>
      <c r="KZD22" s="6"/>
      <c r="KZE22" s="56"/>
      <c r="KZF22" s="48"/>
      <c r="KZG22" s="2"/>
      <c r="KZH22" s="4"/>
      <c r="KZI22" s="15"/>
      <c r="KZJ22" s="4"/>
      <c r="KZV22" s="10"/>
      <c r="KZW22" s="10"/>
      <c r="KZX22" s="10"/>
      <c r="KZY22" s="10"/>
      <c r="KZZ22" s="6"/>
      <c r="LAA22" s="56"/>
      <c r="LAB22" s="48"/>
      <c r="LAC22" s="2"/>
      <c r="LAD22" s="4"/>
      <c r="LAE22" s="15"/>
      <c r="LAF22" s="4"/>
      <c r="LAR22" s="10"/>
      <c r="LAS22" s="10"/>
      <c r="LAT22" s="10"/>
      <c r="LAU22" s="10"/>
      <c r="LAV22" s="6"/>
      <c r="LAW22" s="56"/>
      <c r="LAX22" s="48"/>
      <c r="LAY22" s="2"/>
      <c r="LAZ22" s="4"/>
      <c r="LBA22" s="15"/>
      <c r="LBB22" s="4"/>
      <c r="LBN22" s="10"/>
      <c r="LBO22" s="10"/>
      <c r="LBP22" s="10"/>
      <c r="LBQ22" s="10"/>
      <c r="LBR22" s="6"/>
      <c r="LBS22" s="56"/>
      <c r="LBT22" s="48"/>
      <c r="LBU22" s="2"/>
      <c r="LBV22" s="4"/>
      <c r="LBW22" s="15"/>
      <c r="LBX22" s="4"/>
      <c r="LCJ22" s="10"/>
      <c r="LCK22" s="10"/>
      <c r="LCL22" s="10"/>
      <c r="LCM22" s="10"/>
      <c r="LCN22" s="6"/>
      <c r="LCO22" s="56"/>
      <c r="LCP22" s="48"/>
      <c r="LCQ22" s="2"/>
      <c r="LCR22" s="4"/>
      <c r="LCS22" s="15"/>
      <c r="LCT22" s="4"/>
      <c r="LDF22" s="10"/>
      <c r="LDG22" s="10"/>
      <c r="LDH22" s="10"/>
      <c r="LDI22" s="10"/>
      <c r="LDJ22" s="6"/>
      <c r="LDK22" s="56"/>
      <c r="LDL22" s="48"/>
      <c r="LDM22" s="2"/>
      <c r="LDN22" s="4"/>
      <c r="LDO22" s="15"/>
      <c r="LDP22" s="4"/>
      <c r="LEB22" s="10"/>
      <c r="LEC22" s="10"/>
      <c r="LED22" s="10"/>
      <c r="LEE22" s="10"/>
      <c r="LEF22" s="6"/>
      <c r="LEG22" s="56"/>
      <c r="LEH22" s="48"/>
      <c r="LEI22" s="2"/>
      <c r="LEJ22" s="4"/>
      <c r="LEK22" s="15"/>
      <c r="LEL22" s="4"/>
      <c r="LEX22" s="10"/>
      <c r="LEY22" s="10"/>
      <c r="LEZ22" s="10"/>
      <c r="LFA22" s="10"/>
      <c r="LFB22" s="6"/>
      <c r="LFC22" s="56"/>
      <c r="LFD22" s="48"/>
      <c r="LFE22" s="2"/>
      <c r="LFF22" s="4"/>
      <c r="LFG22" s="15"/>
      <c r="LFH22" s="4"/>
      <c r="LFT22" s="10"/>
      <c r="LFU22" s="10"/>
      <c r="LFV22" s="10"/>
      <c r="LFW22" s="10"/>
      <c r="LFX22" s="6"/>
      <c r="LFY22" s="56"/>
      <c r="LFZ22" s="48"/>
      <c r="LGA22" s="2"/>
      <c r="LGB22" s="4"/>
      <c r="LGC22" s="15"/>
      <c r="LGD22" s="4"/>
      <c r="LGP22" s="10"/>
      <c r="LGQ22" s="10"/>
      <c r="LGR22" s="10"/>
      <c r="LGS22" s="10"/>
      <c r="LGT22" s="6"/>
      <c r="LGU22" s="56"/>
      <c r="LGV22" s="48"/>
      <c r="LGW22" s="2"/>
      <c r="LGX22" s="4"/>
      <c r="LGY22" s="15"/>
      <c r="LGZ22" s="4"/>
      <c r="LHL22" s="10"/>
      <c r="LHM22" s="10"/>
      <c r="LHN22" s="10"/>
      <c r="LHO22" s="10"/>
      <c r="LHP22" s="6"/>
      <c r="LHQ22" s="56"/>
      <c r="LHR22" s="48"/>
      <c r="LHS22" s="2"/>
      <c r="LHT22" s="4"/>
      <c r="LHU22" s="15"/>
      <c r="LHV22" s="4"/>
      <c r="LIH22" s="10"/>
      <c r="LII22" s="10"/>
      <c r="LIJ22" s="10"/>
      <c r="LIK22" s="10"/>
      <c r="LIL22" s="6"/>
      <c r="LIM22" s="56"/>
      <c r="LIN22" s="48"/>
      <c r="LIO22" s="2"/>
      <c r="LIP22" s="4"/>
      <c r="LIQ22" s="15"/>
      <c r="LIR22" s="4"/>
      <c r="LJD22" s="10"/>
      <c r="LJE22" s="10"/>
      <c r="LJF22" s="10"/>
      <c r="LJG22" s="10"/>
      <c r="LJH22" s="6"/>
      <c r="LJI22" s="56"/>
      <c r="LJJ22" s="48"/>
      <c r="LJK22" s="2"/>
      <c r="LJL22" s="4"/>
      <c r="LJM22" s="15"/>
      <c r="LJN22" s="4"/>
      <c r="LJZ22" s="10"/>
      <c r="LKA22" s="10"/>
      <c r="LKB22" s="10"/>
      <c r="LKC22" s="10"/>
      <c r="LKD22" s="6"/>
      <c r="LKE22" s="56"/>
      <c r="LKF22" s="48"/>
      <c r="LKG22" s="2"/>
      <c r="LKH22" s="4"/>
      <c r="LKI22" s="15"/>
      <c r="LKJ22" s="4"/>
      <c r="LKV22" s="10"/>
      <c r="LKW22" s="10"/>
      <c r="LKX22" s="10"/>
      <c r="LKY22" s="10"/>
      <c r="LKZ22" s="6"/>
      <c r="LLA22" s="56"/>
      <c r="LLB22" s="48"/>
      <c r="LLC22" s="2"/>
      <c r="LLD22" s="4"/>
      <c r="LLE22" s="15"/>
      <c r="LLF22" s="4"/>
      <c r="LLR22" s="10"/>
      <c r="LLS22" s="10"/>
      <c r="LLT22" s="10"/>
      <c r="LLU22" s="10"/>
      <c r="LLV22" s="6"/>
      <c r="LLW22" s="56"/>
      <c r="LLX22" s="48"/>
      <c r="LLY22" s="2"/>
      <c r="LLZ22" s="4"/>
      <c r="LMA22" s="15"/>
      <c r="LMB22" s="4"/>
      <c r="LMN22" s="10"/>
      <c r="LMO22" s="10"/>
      <c r="LMP22" s="10"/>
      <c r="LMQ22" s="10"/>
      <c r="LMR22" s="6"/>
      <c r="LMS22" s="56"/>
      <c r="LMT22" s="48"/>
      <c r="LMU22" s="2"/>
      <c r="LMV22" s="4"/>
      <c r="LMW22" s="15"/>
      <c r="LMX22" s="4"/>
      <c r="LNJ22" s="10"/>
      <c r="LNK22" s="10"/>
      <c r="LNL22" s="10"/>
      <c r="LNM22" s="10"/>
      <c r="LNN22" s="6"/>
      <c r="LNO22" s="56"/>
      <c r="LNP22" s="48"/>
      <c r="LNQ22" s="2"/>
      <c r="LNR22" s="4"/>
      <c r="LNS22" s="15"/>
      <c r="LNT22" s="4"/>
      <c r="LOF22" s="10"/>
      <c r="LOG22" s="10"/>
      <c r="LOH22" s="10"/>
      <c r="LOI22" s="10"/>
      <c r="LOJ22" s="6"/>
      <c r="LOK22" s="56"/>
      <c r="LOL22" s="48"/>
      <c r="LOM22" s="2"/>
      <c r="LON22" s="4"/>
      <c r="LOO22" s="15"/>
      <c r="LOP22" s="4"/>
      <c r="LPB22" s="10"/>
      <c r="LPC22" s="10"/>
      <c r="LPD22" s="10"/>
      <c r="LPE22" s="10"/>
      <c r="LPF22" s="6"/>
      <c r="LPG22" s="56"/>
      <c r="LPH22" s="48"/>
      <c r="LPI22" s="2"/>
      <c r="LPJ22" s="4"/>
      <c r="LPK22" s="15"/>
      <c r="LPL22" s="4"/>
      <c r="LPX22" s="10"/>
      <c r="LPY22" s="10"/>
      <c r="LPZ22" s="10"/>
      <c r="LQA22" s="10"/>
      <c r="LQB22" s="6"/>
      <c r="LQC22" s="56"/>
      <c r="LQD22" s="48"/>
      <c r="LQE22" s="2"/>
      <c r="LQF22" s="4"/>
      <c r="LQG22" s="15"/>
      <c r="LQH22" s="4"/>
      <c r="LQT22" s="10"/>
      <c r="LQU22" s="10"/>
      <c r="LQV22" s="10"/>
      <c r="LQW22" s="10"/>
      <c r="LQX22" s="6"/>
      <c r="LQY22" s="56"/>
      <c r="LQZ22" s="48"/>
      <c r="LRA22" s="2"/>
      <c r="LRB22" s="4"/>
      <c r="LRC22" s="15"/>
      <c r="LRD22" s="4"/>
      <c r="LRP22" s="10"/>
      <c r="LRQ22" s="10"/>
      <c r="LRR22" s="10"/>
      <c r="LRS22" s="10"/>
      <c r="LRT22" s="6"/>
      <c r="LRU22" s="56"/>
      <c r="LRV22" s="48"/>
      <c r="LRW22" s="2"/>
      <c r="LRX22" s="4"/>
      <c r="LRY22" s="15"/>
      <c r="LRZ22" s="4"/>
      <c r="LSL22" s="10"/>
      <c r="LSM22" s="10"/>
      <c r="LSN22" s="10"/>
      <c r="LSO22" s="10"/>
      <c r="LSP22" s="6"/>
      <c r="LSQ22" s="56"/>
      <c r="LSR22" s="48"/>
      <c r="LSS22" s="2"/>
      <c r="LST22" s="4"/>
      <c r="LSU22" s="15"/>
      <c r="LSV22" s="4"/>
      <c r="LTH22" s="10"/>
      <c r="LTI22" s="10"/>
      <c r="LTJ22" s="10"/>
      <c r="LTK22" s="10"/>
      <c r="LTL22" s="6"/>
      <c r="LTM22" s="56"/>
      <c r="LTN22" s="48"/>
      <c r="LTO22" s="2"/>
      <c r="LTP22" s="4"/>
      <c r="LTQ22" s="15"/>
      <c r="LTR22" s="4"/>
      <c r="LUD22" s="10"/>
      <c r="LUE22" s="10"/>
      <c r="LUF22" s="10"/>
      <c r="LUG22" s="10"/>
      <c r="LUH22" s="6"/>
      <c r="LUI22" s="56"/>
      <c r="LUJ22" s="48"/>
      <c r="LUK22" s="2"/>
      <c r="LUL22" s="4"/>
      <c r="LUM22" s="15"/>
      <c r="LUN22" s="4"/>
      <c r="LUZ22" s="10"/>
      <c r="LVA22" s="10"/>
      <c r="LVB22" s="10"/>
      <c r="LVC22" s="10"/>
      <c r="LVD22" s="6"/>
      <c r="LVE22" s="56"/>
      <c r="LVF22" s="48"/>
      <c r="LVG22" s="2"/>
      <c r="LVH22" s="4"/>
      <c r="LVI22" s="15"/>
      <c r="LVJ22" s="4"/>
      <c r="LVV22" s="10"/>
      <c r="LVW22" s="10"/>
      <c r="LVX22" s="10"/>
      <c r="LVY22" s="10"/>
      <c r="LVZ22" s="6"/>
      <c r="LWA22" s="56"/>
      <c r="LWB22" s="48"/>
      <c r="LWC22" s="2"/>
      <c r="LWD22" s="4"/>
      <c r="LWE22" s="15"/>
      <c r="LWF22" s="4"/>
      <c r="LWR22" s="10"/>
      <c r="LWS22" s="10"/>
      <c r="LWT22" s="10"/>
      <c r="LWU22" s="10"/>
      <c r="LWV22" s="6"/>
      <c r="LWW22" s="56"/>
      <c r="LWX22" s="48"/>
      <c r="LWY22" s="2"/>
      <c r="LWZ22" s="4"/>
      <c r="LXA22" s="15"/>
      <c r="LXB22" s="4"/>
      <c r="LXN22" s="10"/>
      <c r="LXO22" s="10"/>
      <c r="LXP22" s="10"/>
      <c r="LXQ22" s="10"/>
      <c r="LXR22" s="6"/>
      <c r="LXS22" s="56"/>
      <c r="LXT22" s="48"/>
      <c r="LXU22" s="2"/>
      <c r="LXV22" s="4"/>
      <c r="LXW22" s="15"/>
      <c r="LXX22" s="4"/>
      <c r="LYJ22" s="10"/>
      <c r="LYK22" s="10"/>
      <c r="LYL22" s="10"/>
      <c r="LYM22" s="10"/>
      <c r="LYN22" s="6"/>
      <c r="LYO22" s="56"/>
      <c r="LYP22" s="48"/>
      <c r="LYQ22" s="2"/>
      <c r="LYR22" s="4"/>
      <c r="LYS22" s="15"/>
      <c r="LYT22" s="4"/>
      <c r="LZF22" s="10"/>
      <c r="LZG22" s="10"/>
      <c r="LZH22" s="10"/>
      <c r="LZI22" s="10"/>
      <c r="LZJ22" s="6"/>
      <c r="LZK22" s="56"/>
      <c r="LZL22" s="48"/>
      <c r="LZM22" s="2"/>
      <c r="LZN22" s="4"/>
      <c r="LZO22" s="15"/>
      <c r="LZP22" s="4"/>
      <c r="MAB22" s="10"/>
      <c r="MAC22" s="10"/>
      <c r="MAD22" s="10"/>
      <c r="MAE22" s="10"/>
      <c r="MAF22" s="6"/>
      <c r="MAG22" s="56"/>
      <c r="MAH22" s="48"/>
      <c r="MAI22" s="2"/>
      <c r="MAJ22" s="4"/>
      <c r="MAK22" s="15"/>
      <c r="MAL22" s="4"/>
      <c r="MAX22" s="10"/>
      <c r="MAY22" s="10"/>
      <c r="MAZ22" s="10"/>
      <c r="MBA22" s="10"/>
      <c r="MBB22" s="6"/>
      <c r="MBC22" s="56"/>
      <c r="MBD22" s="48"/>
      <c r="MBE22" s="2"/>
      <c r="MBF22" s="4"/>
      <c r="MBG22" s="15"/>
      <c r="MBH22" s="4"/>
      <c r="MBT22" s="10"/>
      <c r="MBU22" s="10"/>
      <c r="MBV22" s="10"/>
      <c r="MBW22" s="10"/>
      <c r="MBX22" s="6"/>
      <c r="MBY22" s="56"/>
      <c r="MBZ22" s="48"/>
      <c r="MCA22" s="2"/>
      <c r="MCB22" s="4"/>
      <c r="MCC22" s="15"/>
      <c r="MCD22" s="4"/>
      <c r="MCP22" s="10"/>
      <c r="MCQ22" s="10"/>
      <c r="MCR22" s="10"/>
      <c r="MCS22" s="10"/>
      <c r="MCT22" s="6"/>
      <c r="MCU22" s="56"/>
      <c r="MCV22" s="48"/>
      <c r="MCW22" s="2"/>
      <c r="MCX22" s="4"/>
      <c r="MCY22" s="15"/>
      <c r="MCZ22" s="4"/>
      <c r="MDL22" s="10"/>
      <c r="MDM22" s="10"/>
      <c r="MDN22" s="10"/>
      <c r="MDO22" s="10"/>
      <c r="MDP22" s="6"/>
      <c r="MDQ22" s="56"/>
      <c r="MDR22" s="48"/>
      <c r="MDS22" s="2"/>
      <c r="MDT22" s="4"/>
      <c r="MDU22" s="15"/>
      <c r="MDV22" s="4"/>
      <c r="MEH22" s="10"/>
      <c r="MEI22" s="10"/>
      <c r="MEJ22" s="10"/>
      <c r="MEK22" s="10"/>
      <c r="MEL22" s="6"/>
      <c r="MEM22" s="56"/>
      <c r="MEN22" s="48"/>
      <c r="MEO22" s="2"/>
      <c r="MEP22" s="4"/>
      <c r="MEQ22" s="15"/>
      <c r="MER22" s="4"/>
      <c r="MFD22" s="10"/>
      <c r="MFE22" s="10"/>
      <c r="MFF22" s="10"/>
      <c r="MFG22" s="10"/>
      <c r="MFH22" s="6"/>
      <c r="MFI22" s="56"/>
      <c r="MFJ22" s="48"/>
      <c r="MFK22" s="2"/>
      <c r="MFL22" s="4"/>
      <c r="MFM22" s="15"/>
      <c r="MFN22" s="4"/>
      <c r="MFZ22" s="10"/>
      <c r="MGA22" s="10"/>
      <c r="MGB22" s="10"/>
      <c r="MGC22" s="10"/>
      <c r="MGD22" s="6"/>
      <c r="MGE22" s="56"/>
      <c r="MGF22" s="48"/>
      <c r="MGG22" s="2"/>
      <c r="MGH22" s="4"/>
      <c r="MGI22" s="15"/>
      <c r="MGJ22" s="4"/>
      <c r="MGV22" s="10"/>
      <c r="MGW22" s="10"/>
      <c r="MGX22" s="10"/>
      <c r="MGY22" s="10"/>
      <c r="MGZ22" s="6"/>
      <c r="MHA22" s="56"/>
      <c r="MHB22" s="48"/>
      <c r="MHC22" s="2"/>
      <c r="MHD22" s="4"/>
      <c r="MHE22" s="15"/>
      <c r="MHF22" s="4"/>
      <c r="MHR22" s="10"/>
      <c r="MHS22" s="10"/>
      <c r="MHT22" s="10"/>
      <c r="MHU22" s="10"/>
      <c r="MHV22" s="6"/>
      <c r="MHW22" s="56"/>
      <c r="MHX22" s="48"/>
      <c r="MHY22" s="2"/>
      <c r="MHZ22" s="4"/>
      <c r="MIA22" s="15"/>
      <c r="MIB22" s="4"/>
      <c r="MIN22" s="10"/>
      <c r="MIO22" s="10"/>
      <c r="MIP22" s="10"/>
      <c r="MIQ22" s="10"/>
      <c r="MIR22" s="6"/>
      <c r="MIS22" s="56"/>
      <c r="MIT22" s="48"/>
      <c r="MIU22" s="2"/>
      <c r="MIV22" s="4"/>
      <c r="MIW22" s="15"/>
      <c r="MIX22" s="4"/>
      <c r="MJJ22" s="10"/>
      <c r="MJK22" s="10"/>
      <c r="MJL22" s="10"/>
      <c r="MJM22" s="10"/>
      <c r="MJN22" s="6"/>
      <c r="MJO22" s="56"/>
      <c r="MJP22" s="48"/>
      <c r="MJQ22" s="2"/>
      <c r="MJR22" s="4"/>
      <c r="MJS22" s="15"/>
      <c r="MJT22" s="4"/>
      <c r="MKF22" s="10"/>
      <c r="MKG22" s="10"/>
      <c r="MKH22" s="10"/>
      <c r="MKI22" s="10"/>
      <c r="MKJ22" s="6"/>
      <c r="MKK22" s="56"/>
      <c r="MKL22" s="48"/>
      <c r="MKM22" s="2"/>
      <c r="MKN22" s="4"/>
      <c r="MKO22" s="15"/>
      <c r="MKP22" s="4"/>
      <c r="MLB22" s="10"/>
      <c r="MLC22" s="10"/>
      <c r="MLD22" s="10"/>
      <c r="MLE22" s="10"/>
      <c r="MLF22" s="6"/>
      <c r="MLG22" s="56"/>
      <c r="MLH22" s="48"/>
      <c r="MLI22" s="2"/>
      <c r="MLJ22" s="4"/>
      <c r="MLK22" s="15"/>
      <c r="MLL22" s="4"/>
      <c r="MLX22" s="10"/>
      <c r="MLY22" s="10"/>
      <c r="MLZ22" s="10"/>
      <c r="MMA22" s="10"/>
      <c r="MMB22" s="6"/>
      <c r="MMC22" s="56"/>
      <c r="MMD22" s="48"/>
      <c r="MME22" s="2"/>
      <c r="MMF22" s="4"/>
      <c r="MMG22" s="15"/>
      <c r="MMH22" s="4"/>
      <c r="MMT22" s="10"/>
      <c r="MMU22" s="10"/>
      <c r="MMV22" s="10"/>
      <c r="MMW22" s="10"/>
      <c r="MMX22" s="6"/>
      <c r="MMY22" s="56"/>
      <c r="MMZ22" s="48"/>
      <c r="MNA22" s="2"/>
      <c r="MNB22" s="4"/>
      <c r="MNC22" s="15"/>
      <c r="MND22" s="4"/>
      <c r="MNP22" s="10"/>
      <c r="MNQ22" s="10"/>
      <c r="MNR22" s="10"/>
      <c r="MNS22" s="10"/>
      <c r="MNT22" s="6"/>
      <c r="MNU22" s="56"/>
      <c r="MNV22" s="48"/>
      <c r="MNW22" s="2"/>
      <c r="MNX22" s="4"/>
      <c r="MNY22" s="15"/>
      <c r="MNZ22" s="4"/>
      <c r="MOL22" s="10"/>
      <c r="MOM22" s="10"/>
      <c r="MON22" s="10"/>
      <c r="MOO22" s="10"/>
      <c r="MOP22" s="6"/>
      <c r="MOQ22" s="56"/>
      <c r="MOR22" s="48"/>
      <c r="MOS22" s="2"/>
      <c r="MOT22" s="4"/>
      <c r="MOU22" s="15"/>
      <c r="MOV22" s="4"/>
      <c r="MPH22" s="10"/>
      <c r="MPI22" s="10"/>
      <c r="MPJ22" s="10"/>
      <c r="MPK22" s="10"/>
      <c r="MPL22" s="6"/>
      <c r="MPM22" s="56"/>
      <c r="MPN22" s="48"/>
      <c r="MPO22" s="2"/>
      <c r="MPP22" s="4"/>
      <c r="MPQ22" s="15"/>
      <c r="MPR22" s="4"/>
      <c r="MQD22" s="10"/>
      <c r="MQE22" s="10"/>
      <c r="MQF22" s="10"/>
      <c r="MQG22" s="10"/>
      <c r="MQH22" s="6"/>
      <c r="MQI22" s="56"/>
      <c r="MQJ22" s="48"/>
      <c r="MQK22" s="2"/>
      <c r="MQL22" s="4"/>
      <c r="MQM22" s="15"/>
      <c r="MQN22" s="4"/>
      <c r="MQZ22" s="10"/>
      <c r="MRA22" s="10"/>
      <c r="MRB22" s="10"/>
      <c r="MRC22" s="10"/>
      <c r="MRD22" s="6"/>
      <c r="MRE22" s="56"/>
      <c r="MRF22" s="48"/>
      <c r="MRG22" s="2"/>
      <c r="MRH22" s="4"/>
      <c r="MRI22" s="15"/>
      <c r="MRJ22" s="4"/>
      <c r="MRV22" s="10"/>
      <c r="MRW22" s="10"/>
      <c r="MRX22" s="10"/>
      <c r="MRY22" s="10"/>
      <c r="MRZ22" s="6"/>
      <c r="MSA22" s="56"/>
      <c r="MSB22" s="48"/>
      <c r="MSC22" s="2"/>
      <c r="MSD22" s="4"/>
      <c r="MSE22" s="15"/>
      <c r="MSF22" s="4"/>
      <c r="MSR22" s="10"/>
      <c r="MSS22" s="10"/>
      <c r="MST22" s="10"/>
      <c r="MSU22" s="10"/>
      <c r="MSV22" s="6"/>
      <c r="MSW22" s="56"/>
      <c r="MSX22" s="48"/>
      <c r="MSY22" s="2"/>
      <c r="MSZ22" s="4"/>
      <c r="MTA22" s="15"/>
      <c r="MTB22" s="4"/>
      <c r="MTN22" s="10"/>
      <c r="MTO22" s="10"/>
      <c r="MTP22" s="10"/>
      <c r="MTQ22" s="10"/>
      <c r="MTR22" s="6"/>
      <c r="MTS22" s="56"/>
      <c r="MTT22" s="48"/>
      <c r="MTU22" s="2"/>
      <c r="MTV22" s="4"/>
      <c r="MTW22" s="15"/>
      <c r="MTX22" s="4"/>
      <c r="MUJ22" s="10"/>
      <c r="MUK22" s="10"/>
      <c r="MUL22" s="10"/>
      <c r="MUM22" s="10"/>
      <c r="MUN22" s="6"/>
      <c r="MUO22" s="56"/>
      <c r="MUP22" s="48"/>
      <c r="MUQ22" s="2"/>
      <c r="MUR22" s="4"/>
      <c r="MUS22" s="15"/>
      <c r="MUT22" s="4"/>
      <c r="MVF22" s="10"/>
      <c r="MVG22" s="10"/>
      <c r="MVH22" s="10"/>
      <c r="MVI22" s="10"/>
      <c r="MVJ22" s="6"/>
      <c r="MVK22" s="56"/>
      <c r="MVL22" s="48"/>
      <c r="MVM22" s="2"/>
      <c r="MVN22" s="4"/>
      <c r="MVO22" s="15"/>
      <c r="MVP22" s="4"/>
      <c r="MWB22" s="10"/>
      <c r="MWC22" s="10"/>
      <c r="MWD22" s="10"/>
      <c r="MWE22" s="10"/>
      <c r="MWF22" s="6"/>
      <c r="MWG22" s="56"/>
      <c r="MWH22" s="48"/>
      <c r="MWI22" s="2"/>
      <c r="MWJ22" s="4"/>
      <c r="MWK22" s="15"/>
      <c r="MWL22" s="4"/>
      <c r="MWX22" s="10"/>
      <c r="MWY22" s="10"/>
      <c r="MWZ22" s="10"/>
      <c r="MXA22" s="10"/>
      <c r="MXB22" s="6"/>
      <c r="MXC22" s="56"/>
      <c r="MXD22" s="48"/>
      <c r="MXE22" s="2"/>
      <c r="MXF22" s="4"/>
      <c r="MXG22" s="15"/>
      <c r="MXH22" s="4"/>
      <c r="MXT22" s="10"/>
      <c r="MXU22" s="10"/>
      <c r="MXV22" s="10"/>
      <c r="MXW22" s="10"/>
      <c r="MXX22" s="6"/>
      <c r="MXY22" s="56"/>
      <c r="MXZ22" s="48"/>
      <c r="MYA22" s="2"/>
      <c r="MYB22" s="4"/>
      <c r="MYC22" s="15"/>
      <c r="MYD22" s="4"/>
      <c r="MYP22" s="10"/>
      <c r="MYQ22" s="10"/>
      <c r="MYR22" s="10"/>
      <c r="MYS22" s="10"/>
      <c r="MYT22" s="6"/>
      <c r="MYU22" s="56"/>
      <c r="MYV22" s="48"/>
      <c r="MYW22" s="2"/>
      <c r="MYX22" s="4"/>
      <c r="MYY22" s="15"/>
      <c r="MYZ22" s="4"/>
      <c r="MZL22" s="10"/>
      <c r="MZM22" s="10"/>
      <c r="MZN22" s="10"/>
      <c r="MZO22" s="10"/>
      <c r="MZP22" s="6"/>
      <c r="MZQ22" s="56"/>
      <c r="MZR22" s="48"/>
      <c r="MZS22" s="2"/>
      <c r="MZT22" s="4"/>
      <c r="MZU22" s="15"/>
      <c r="MZV22" s="4"/>
      <c r="NAH22" s="10"/>
      <c r="NAI22" s="10"/>
      <c r="NAJ22" s="10"/>
      <c r="NAK22" s="10"/>
      <c r="NAL22" s="6"/>
      <c r="NAM22" s="56"/>
      <c r="NAN22" s="48"/>
      <c r="NAO22" s="2"/>
      <c r="NAP22" s="4"/>
      <c r="NAQ22" s="15"/>
      <c r="NAR22" s="4"/>
      <c r="NBD22" s="10"/>
      <c r="NBE22" s="10"/>
      <c r="NBF22" s="10"/>
      <c r="NBG22" s="10"/>
      <c r="NBH22" s="6"/>
      <c r="NBI22" s="56"/>
      <c r="NBJ22" s="48"/>
      <c r="NBK22" s="2"/>
      <c r="NBL22" s="4"/>
      <c r="NBM22" s="15"/>
      <c r="NBN22" s="4"/>
      <c r="NBZ22" s="10"/>
      <c r="NCA22" s="10"/>
      <c r="NCB22" s="10"/>
      <c r="NCC22" s="10"/>
      <c r="NCD22" s="6"/>
      <c r="NCE22" s="56"/>
      <c r="NCF22" s="48"/>
      <c r="NCG22" s="2"/>
      <c r="NCH22" s="4"/>
      <c r="NCI22" s="15"/>
      <c r="NCJ22" s="4"/>
      <c r="NCV22" s="10"/>
      <c r="NCW22" s="10"/>
      <c r="NCX22" s="10"/>
      <c r="NCY22" s="10"/>
      <c r="NCZ22" s="6"/>
      <c r="NDA22" s="56"/>
      <c r="NDB22" s="48"/>
      <c r="NDC22" s="2"/>
      <c r="NDD22" s="4"/>
      <c r="NDE22" s="15"/>
      <c r="NDF22" s="4"/>
      <c r="NDR22" s="10"/>
      <c r="NDS22" s="10"/>
      <c r="NDT22" s="10"/>
      <c r="NDU22" s="10"/>
      <c r="NDV22" s="6"/>
      <c r="NDW22" s="56"/>
      <c r="NDX22" s="48"/>
      <c r="NDY22" s="2"/>
      <c r="NDZ22" s="4"/>
      <c r="NEA22" s="15"/>
      <c r="NEB22" s="4"/>
      <c r="NEN22" s="10"/>
      <c r="NEO22" s="10"/>
      <c r="NEP22" s="10"/>
      <c r="NEQ22" s="10"/>
      <c r="NER22" s="6"/>
      <c r="NES22" s="56"/>
      <c r="NET22" s="48"/>
      <c r="NEU22" s="2"/>
      <c r="NEV22" s="4"/>
      <c r="NEW22" s="15"/>
      <c r="NEX22" s="4"/>
      <c r="NFJ22" s="10"/>
      <c r="NFK22" s="10"/>
      <c r="NFL22" s="10"/>
      <c r="NFM22" s="10"/>
      <c r="NFN22" s="6"/>
      <c r="NFO22" s="56"/>
      <c r="NFP22" s="48"/>
      <c r="NFQ22" s="2"/>
      <c r="NFR22" s="4"/>
      <c r="NFS22" s="15"/>
      <c r="NFT22" s="4"/>
      <c r="NGF22" s="10"/>
      <c r="NGG22" s="10"/>
      <c r="NGH22" s="10"/>
      <c r="NGI22" s="10"/>
      <c r="NGJ22" s="6"/>
      <c r="NGK22" s="56"/>
      <c r="NGL22" s="48"/>
      <c r="NGM22" s="2"/>
      <c r="NGN22" s="4"/>
      <c r="NGO22" s="15"/>
      <c r="NGP22" s="4"/>
      <c r="NHB22" s="10"/>
      <c r="NHC22" s="10"/>
      <c r="NHD22" s="10"/>
      <c r="NHE22" s="10"/>
      <c r="NHF22" s="6"/>
      <c r="NHG22" s="56"/>
      <c r="NHH22" s="48"/>
      <c r="NHI22" s="2"/>
      <c r="NHJ22" s="4"/>
      <c r="NHK22" s="15"/>
      <c r="NHL22" s="4"/>
      <c r="NHX22" s="10"/>
      <c r="NHY22" s="10"/>
      <c r="NHZ22" s="10"/>
      <c r="NIA22" s="10"/>
      <c r="NIB22" s="6"/>
      <c r="NIC22" s="56"/>
      <c r="NID22" s="48"/>
      <c r="NIE22" s="2"/>
      <c r="NIF22" s="4"/>
      <c r="NIG22" s="15"/>
      <c r="NIH22" s="4"/>
      <c r="NIT22" s="10"/>
      <c r="NIU22" s="10"/>
      <c r="NIV22" s="10"/>
      <c r="NIW22" s="10"/>
      <c r="NIX22" s="6"/>
      <c r="NIY22" s="56"/>
      <c r="NIZ22" s="48"/>
      <c r="NJA22" s="2"/>
      <c r="NJB22" s="4"/>
      <c r="NJC22" s="15"/>
      <c r="NJD22" s="4"/>
      <c r="NJP22" s="10"/>
      <c r="NJQ22" s="10"/>
      <c r="NJR22" s="10"/>
      <c r="NJS22" s="10"/>
      <c r="NJT22" s="6"/>
      <c r="NJU22" s="56"/>
      <c r="NJV22" s="48"/>
      <c r="NJW22" s="2"/>
      <c r="NJX22" s="4"/>
      <c r="NJY22" s="15"/>
      <c r="NJZ22" s="4"/>
      <c r="NKL22" s="10"/>
      <c r="NKM22" s="10"/>
      <c r="NKN22" s="10"/>
      <c r="NKO22" s="10"/>
      <c r="NKP22" s="6"/>
      <c r="NKQ22" s="56"/>
      <c r="NKR22" s="48"/>
      <c r="NKS22" s="2"/>
      <c r="NKT22" s="4"/>
      <c r="NKU22" s="15"/>
      <c r="NKV22" s="4"/>
      <c r="NLH22" s="10"/>
      <c r="NLI22" s="10"/>
      <c r="NLJ22" s="10"/>
      <c r="NLK22" s="10"/>
      <c r="NLL22" s="6"/>
      <c r="NLM22" s="56"/>
      <c r="NLN22" s="48"/>
      <c r="NLO22" s="2"/>
      <c r="NLP22" s="4"/>
      <c r="NLQ22" s="15"/>
      <c r="NLR22" s="4"/>
      <c r="NMD22" s="10"/>
      <c r="NME22" s="10"/>
      <c r="NMF22" s="10"/>
      <c r="NMG22" s="10"/>
      <c r="NMH22" s="6"/>
      <c r="NMI22" s="56"/>
      <c r="NMJ22" s="48"/>
      <c r="NMK22" s="2"/>
      <c r="NML22" s="4"/>
      <c r="NMM22" s="15"/>
      <c r="NMN22" s="4"/>
      <c r="NMZ22" s="10"/>
      <c r="NNA22" s="10"/>
      <c r="NNB22" s="10"/>
      <c r="NNC22" s="10"/>
      <c r="NND22" s="6"/>
      <c r="NNE22" s="56"/>
      <c r="NNF22" s="48"/>
      <c r="NNG22" s="2"/>
      <c r="NNH22" s="4"/>
      <c r="NNI22" s="15"/>
      <c r="NNJ22" s="4"/>
      <c r="NNV22" s="10"/>
      <c r="NNW22" s="10"/>
      <c r="NNX22" s="10"/>
      <c r="NNY22" s="10"/>
      <c r="NNZ22" s="6"/>
      <c r="NOA22" s="56"/>
      <c r="NOB22" s="48"/>
      <c r="NOC22" s="2"/>
      <c r="NOD22" s="4"/>
      <c r="NOE22" s="15"/>
      <c r="NOF22" s="4"/>
      <c r="NOR22" s="10"/>
      <c r="NOS22" s="10"/>
      <c r="NOT22" s="10"/>
      <c r="NOU22" s="10"/>
      <c r="NOV22" s="6"/>
      <c r="NOW22" s="56"/>
      <c r="NOX22" s="48"/>
      <c r="NOY22" s="2"/>
      <c r="NOZ22" s="4"/>
      <c r="NPA22" s="15"/>
      <c r="NPB22" s="4"/>
      <c r="NPN22" s="10"/>
      <c r="NPO22" s="10"/>
      <c r="NPP22" s="10"/>
      <c r="NPQ22" s="10"/>
      <c r="NPR22" s="6"/>
      <c r="NPS22" s="56"/>
      <c r="NPT22" s="48"/>
      <c r="NPU22" s="2"/>
      <c r="NPV22" s="4"/>
      <c r="NPW22" s="15"/>
      <c r="NPX22" s="4"/>
      <c r="NQJ22" s="10"/>
      <c r="NQK22" s="10"/>
      <c r="NQL22" s="10"/>
      <c r="NQM22" s="10"/>
      <c r="NQN22" s="6"/>
      <c r="NQO22" s="56"/>
      <c r="NQP22" s="48"/>
      <c r="NQQ22" s="2"/>
      <c r="NQR22" s="4"/>
      <c r="NQS22" s="15"/>
      <c r="NQT22" s="4"/>
      <c r="NRF22" s="10"/>
      <c r="NRG22" s="10"/>
      <c r="NRH22" s="10"/>
      <c r="NRI22" s="10"/>
      <c r="NRJ22" s="6"/>
      <c r="NRK22" s="56"/>
      <c r="NRL22" s="48"/>
      <c r="NRM22" s="2"/>
      <c r="NRN22" s="4"/>
      <c r="NRO22" s="15"/>
      <c r="NRP22" s="4"/>
      <c r="NSB22" s="10"/>
      <c r="NSC22" s="10"/>
      <c r="NSD22" s="10"/>
      <c r="NSE22" s="10"/>
      <c r="NSF22" s="6"/>
      <c r="NSG22" s="56"/>
      <c r="NSH22" s="48"/>
      <c r="NSI22" s="2"/>
      <c r="NSJ22" s="4"/>
      <c r="NSK22" s="15"/>
      <c r="NSL22" s="4"/>
      <c r="NSX22" s="10"/>
      <c r="NSY22" s="10"/>
      <c r="NSZ22" s="10"/>
      <c r="NTA22" s="10"/>
      <c r="NTB22" s="6"/>
      <c r="NTC22" s="56"/>
      <c r="NTD22" s="48"/>
      <c r="NTE22" s="2"/>
      <c r="NTF22" s="4"/>
      <c r="NTG22" s="15"/>
      <c r="NTH22" s="4"/>
      <c r="NTT22" s="10"/>
      <c r="NTU22" s="10"/>
      <c r="NTV22" s="10"/>
      <c r="NTW22" s="10"/>
      <c r="NTX22" s="6"/>
      <c r="NTY22" s="56"/>
      <c r="NTZ22" s="48"/>
      <c r="NUA22" s="2"/>
      <c r="NUB22" s="4"/>
      <c r="NUC22" s="15"/>
      <c r="NUD22" s="4"/>
      <c r="NUP22" s="10"/>
      <c r="NUQ22" s="10"/>
      <c r="NUR22" s="10"/>
      <c r="NUS22" s="10"/>
      <c r="NUT22" s="6"/>
      <c r="NUU22" s="56"/>
      <c r="NUV22" s="48"/>
      <c r="NUW22" s="2"/>
      <c r="NUX22" s="4"/>
      <c r="NUY22" s="15"/>
      <c r="NUZ22" s="4"/>
      <c r="NVL22" s="10"/>
      <c r="NVM22" s="10"/>
      <c r="NVN22" s="10"/>
      <c r="NVO22" s="10"/>
      <c r="NVP22" s="6"/>
      <c r="NVQ22" s="56"/>
      <c r="NVR22" s="48"/>
      <c r="NVS22" s="2"/>
      <c r="NVT22" s="4"/>
      <c r="NVU22" s="15"/>
      <c r="NVV22" s="4"/>
      <c r="NWH22" s="10"/>
      <c r="NWI22" s="10"/>
      <c r="NWJ22" s="10"/>
      <c r="NWK22" s="10"/>
      <c r="NWL22" s="6"/>
      <c r="NWM22" s="56"/>
      <c r="NWN22" s="48"/>
      <c r="NWO22" s="2"/>
      <c r="NWP22" s="4"/>
      <c r="NWQ22" s="15"/>
      <c r="NWR22" s="4"/>
      <c r="NXD22" s="10"/>
      <c r="NXE22" s="10"/>
      <c r="NXF22" s="10"/>
      <c r="NXG22" s="10"/>
      <c r="NXH22" s="6"/>
      <c r="NXI22" s="56"/>
      <c r="NXJ22" s="48"/>
      <c r="NXK22" s="2"/>
      <c r="NXL22" s="4"/>
      <c r="NXM22" s="15"/>
      <c r="NXN22" s="4"/>
      <c r="NXZ22" s="10"/>
      <c r="NYA22" s="10"/>
      <c r="NYB22" s="10"/>
      <c r="NYC22" s="10"/>
      <c r="NYD22" s="6"/>
      <c r="NYE22" s="56"/>
      <c r="NYF22" s="48"/>
      <c r="NYG22" s="2"/>
      <c r="NYH22" s="4"/>
      <c r="NYI22" s="15"/>
      <c r="NYJ22" s="4"/>
      <c r="NYV22" s="10"/>
      <c r="NYW22" s="10"/>
      <c r="NYX22" s="10"/>
      <c r="NYY22" s="10"/>
      <c r="NYZ22" s="6"/>
      <c r="NZA22" s="56"/>
      <c r="NZB22" s="48"/>
      <c r="NZC22" s="2"/>
      <c r="NZD22" s="4"/>
      <c r="NZE22" s="15"/>
      <c r="NZF22" s="4"/>
      <c r="NZR22" s="10"/>
      <c r="NZS22" s="10"/>
      <c r="NZT22" s="10"/>
      <c r="NZU22" s="10"/>
      <c r="NZV22" s="6"/>
      <c r="NZW22" s="56"/>
      <c r="NZX22" s="48"/>
      <c r="NZY22" s="2"/>
      <c r="NZZ22" s="4"/>
      <c r="OAA22" s="15"/>
      <c r="OAB22" s="4"/>
      <c r="OAN22" s="10"/>
      <c r="OAO22" s="10"/>
      <c r="OAP22" s="10"/>
      <c r="OAQ22" s="10"/>
      <c r="OAR22" s="6"/>
      <c r="OAS22" s="56"/>
      <c r="OAT22" s="48"/>
      <c r="OAU22" s="2"/>
      <c r="OAV22" s="4"/>
      <c r="OAW22" s="15"/>
      <c r="OAX22" s="4"/>
      <c r="OBJ22" s="10"/>
      <c r="OBK22" s="10"/>
      <c r="OBL22" s="10"/>
      <c r="OBM22" s="10"/>
      <c r="OBN22" s="6"/>
      <c r="OBO22" s="56"/>
      <c r="OBP22" s="48"/>
      <c r="OBQ22" s="2"/>
      <c r="OBR22" s="4"/>
      <c r="OBS22" s="15"/>
      <c r="OBT22" s="4"/>
      <c r="OCF22" s="10"/>
      <c r="OCG22" s="10"/>
      <c r="OCH22" s="10"/>
      <c r="OCI22" s="10"/>
      <c r="OCJ22" s="6"/>
      <c r="OCK22" s="56"/>
      <c r="OCL22" s="48"/>
      <c r="OCM22" s="2"/>
      <c r="OCN22" s="4"/>
      <c r="OCO22" s="15"/>
      <c r="OCP22" s="4"/>
      <c r="ODB22" s="10"/>
      <c r="ODC22" s="10"/>
      <c r="ODD22" s="10"/>
      <c r="ODE22" s="10"/>
      <c r="ODF22" s="6"/>
      <c r="ODG22" s="56"/>
      <c r="ODH22" s="48"/>
      <c r="ODI22" s="2"/>
      <c r="ODJ22" s="4"/>
      <c r="ODK22" s="15"/>
      <c r="ODL22" s="4"/>
      <c r="ODX22" s="10"/>
      <c r="ODY22" s="10"/>
      <c r="ODZ22" s="10"/>
      <c r="OEA22" s="10"/>
      <c r="OEB22" s="6"/>
      <c r="OEC22" s="56"/>
      <c r="OED22" s="48"/>
      <c r="OEE22" s="2"/>
      <c r="OEF22" s="4"/>
      <c r="OEG22" s="15"/>
      <c r="OEH22" s="4"/>
      <c r="OET22" s="10"/>
      <c r="OEU22" s="10"/>
      <c r="OEV22" s="10"/>
      <c r="OEW22" s="10"/>
      <c r="OEX22" s="6"/>
      <c r="OEY22" s="56"/>
      <c r="OEZ22" s="48"/>
      <c r="OFA22" s="2"/>
      <c r="OFB22" s="4"/>
      <c r="OFC22" s="15"/>
      <c r="OFD22" s="4"/>
      <c r="OFP22" s="10"/>
      <c r="OFQ22" s="10"/>
      <c r="OFR22" s="10"/>
      <c r="OFS22" s="10"/>
      <c r="OFT22" s="6"/>
      <c r="OFU22" s="56"/>
      <c r="OFV22" s="48"/>
      <c r="OFW22" s="2"/>
      <c r="OFX22" s="4"/>
      <c r="OFY22" s="15"/>
      <c r="OFZ22" s="4"/>
      <c r="OGL22" s="10"/>
      <c r="OGM22" s="10"/>
      <c r="OGN22" s="10"/>
      <c r="OGO22" s="10"/>
      <c r="OGP22" s="6"/>
      <c r="OGQ22" s="56"/>
      <c r="OGR22" s="48"/>
      <c r="OGS22" s="2"/>
      <c r="OGT22" s="4"/>
      <c r="OGU22" s="15"/>
      <c r="OGV22" s="4"/>
      <c r="OHH22" s="10"/>
      <c r="OHI22" s="10"/>
      <c r="OHJ22" s="10"/>
      <c r="OHK22" s="10"/>
      <c r="OHL22" s="6"/>
      <c r="OHM22" s="56"/>
      <c r="OHN22" s="48"/>
      <c r="OHO22" s="2"/>
      <c r="OHP22" s="4"/>
      <c r="OHQ22" s="15"/>
      <c r="OHR22" s="4"/>
      <c r="OID22" s="10"/>
      <c r="OIE22" s="10"/>
      <c r="OIF22" s="10"/>
      <c r="OIG22" s="10"/>
      <c r="OIH22" s="6"/>
      <c r="OII22" s="56"/>
      <c r="OIJ22" s="48"/>
      <c r="OIK22" s="2"/>
      <c r="OIL22" s="4"/>
      <c r="OIM22" s="15"/>
      <c r="OIN22" s="4"/>
      <c r="OIZ22" s="10"/>
      <c r="OJA22" s="10"/>
      <c r="OJB22" s="10"/>
      <c r="OJC22" s="10"/>
      <c r="OJD22" s="6"/>
      <c r="OJE22" s="56"/>
      <c r="OJF22" s="48"/>
      <c r="OJG22" s="2"/>
      <c r="OJH22" s="4"/>
      <c r="OJI22" s="15"/>
      <c r="OJJ22" s="4"/>
      <c r="OJV22" s="10"/>
      <c r="OJW22" s="10"/>
      <c r="OJX22" s="10"/>
      <c r="OJY22" s="10"/>
      <c r="OJZ22" s="6"/>
      <c r="OKA22" s="56"/>
      <c r="OKB22" s="48"/>
      <c r="OKC22" s="2"/>
      <c r="OKD22" s="4"/>
      <c r="OKE22" s="15"/>
      <c r="OKF22" s="4"/>
      <c r="OKR22" s="10"/>
      <c r="OKS22" s="10"/>
      <c r="OKT22" s="10"/>
      <c r="OKU22" s="10"/>
      <c r="OKV22" s="6"/>
      <c r="OKW22" s="56"/>
      <c r="OKX22" s="48"/>
      <c r="OKY22" s="2"/>
      <c r="OKZ22" s="4"/>
      <c r="OLA22" s="15"/>
      <c r="OLB22" s="4"/>
      <c r="OLN22" s="10"/>
      <c r="OLO22" s="10"/>
      <c r="OLP22" s="10"/>
      <c r="OLQ22" s="10"/>
      <c r="OLR22" s="6"/>
      <c r="OLS22" s="56"/>
      <c r="OLT22" s="48"/>
      <c r="OLU22" s="2"/>
      <c r="OLV22" s="4"/>
      <c r="OLW22" s="15"/>
      <c r="OLX22" s="4"/>
      <c r="OMJ22" s="10"/>
      <c r="OMK22" s="10"/>
      <c r="OML22" s="10"/>
      <c r="OMM22" s="10"/>
      <c r="OMN22" s="6"/>
      <c r="OMO22" s="56"/>
      <c r="OMP22" s="48"/>
      <c r="OMQ22" s="2"/>
      <c r="OMR22" s="4"/>
      <c r="OMS22" s="15"/>
      <c r="OMT22" s="4"/>
      <c r="ONF22" s="10"/>
      <c r="ONG22" s="10"/>
      <c r="ONH22" s="10"/>
      <c r="ONI22" s="10"/>
      <c r="ONJ22" s="6"/>
      <c r="ONK22" s="56"/>
      <c r="ONL22" s="48"/>
      <c r="ONM22" s="2"/>
      <c r="ONN22" s="4"/>
      <c r="ONO22" s="15"/>
      <c r="ONP22" s="4"/>
      <c r="OOB22" s="10"/>
      <c r="OOC22" s="10"/>
      <c r="OOD22" s="10"/>
      <c r="OOE22" s="10"/>
      <c r="OOF22" s="6"/>
      <c r="OOG22" s="56"/>
      <c r="OOH22" s="48"/>
      <c r="OOI22" s="2"/>
      <c r="OOJ22" s="4"/>
      <c r="OOK22" s="15"/>
      <c r="OOL22" s="4"/>
      <c r="OOX22" s="10"/>
      <c r="OOY22" s="10"/>
      <c r="OOZ22" s="10"/>
      <c r="OPA22" s="10"/>
      <c r="OPB22" s="6"/>
      <c r="OPC22" s="56"/>
      <c r="OPD22" s="48"/>
      <c r="OPE22" s="2"/>
      <c r="OPF22" s="4"/>
      <c r="OPG22" s="15"/>
      <c r="OPH22" s="4"/>
      <c r="OPT22" s="10"/>
      <c r="OPU22" s="10"/>
      <c r="OPV22" s="10"/>
      <c r="OPW22" s="10"/>
      <c r="OPX22" s="6"/>
      <c r="OPY22" s="56"/>
      <c r="OPZ22" s="48"/>
      <c r="OQA22" s="2"/>
      <c r="OQB22" s="4"/>
      <c r="OQC22" s="15"/>
      <c r="OQD22" s="4"/>
      <c r="OQP22" s="10"/>
      <c r="OQQ22" s="10"/>
      <c r="OQR22" s="10"/>
      <c r="OQS22" s="10"/>
      <c r="OQT22" s="6"/>
      <c r="OQU22" s="56"/>
      <c r="OQV22" s="48"/>
      <c r="OQW22" s="2"/>
      <c r="OQX22" s="4"/>
      <c r="OQY22" s="15"/>
      <c r="OQZ22" s="4"/>
      <c r="ORL22" s="10"/>
      <c r="ORM22" s="10"/>
      <c r="ORN22" s="10"/>
      <c r="ORO22" s="10"/>
      <c r="ORP22" s="6"/>
      <c r="ORQ22" s="56"/>
      <c r="ORR22" s="48"/>
      <c r="ORS22" s="2"/>
      <c r="ORT22" s="4"/>
      <c r="ORU22" s="15"/>
      <c r="ORV22" s="4"/>
      <c r="OSH22" s="10"/>
      <c r="OSI22" s="10"/>
      <c r="OSJ22" s="10"/>
      <c r="OSK22" s="10"/>
      <c r="OSL22" s="6"/>
      <c r="OSM22" s="56"/>
      <c r="OSN22" s="48"/>
      <c r="OSO22" s="2"/>
      <c r="OSP22" s="4"/>
      <c r="OSQ22" s="15"/>
      <c r="OSR22" s="4"/>
      <c r="OTD22" s="10"/>
      <c r="OTE22" s="10"/>
      <c r="OTF22" s="10"/>
      <c r="OTG22" s="10"/>
      <c r="OTH22" s="6"/>
      <c r="OTI22" s="56"/>
      <c r="OTJ22" s="48"/>
      <c r="OTK22" s="2"/>
      <c r="OTL22" s="4"/>
      <c r="OTM22" s="15"/>
      <c r="OTN22" s="4"/>
      <c r="OTZ22" s="10"/>
      <c r="OUA22" s="10"/>
      <c r="OUB22" s="10"/>
      <c r="OUC22" s="10"/>
      <c r="OUD22" s="6"/>
      <c r="OUE22" s="56"/>
      <c r="OUF22" s="48"/>
      <c r="OUG22" s="2"/>
      <c r="OUH22" s="4"/>
      <c r="OUI22" s="15"/>
      <c r="OUJ22" s="4"/>
      <c r="OUV22" s="10"/>
      <c r="OUW22" s="10"/>
      <c r="OUX22" s="10"/>
      <c r="OUY22" s="10"/>
      <c r="OUZ22" s="6"/>
      <c r="OVA22" s="56"/>
      <c r="OVB22" s="48"/>
      <c r="OVC22" s="2"/>
      <c r="OVD22" s="4"/>
      <c r="OVE22" s="15"/>
      <c r="OVF22" s="4"/>
      <c r="OVR22" s="10"/>
      <c r="OVS22" s="10"/>
      <c r="OVT22" s="10"/>
      <c r="OVU22" s="10"/>
      <c r="OVV22" s="6"/>
      <c r="OVW22" s="56"/>
      <c r="OVX22" s="48"/>
      <c r="OVY22" s="2"/>
      <c r="OVZ22" s="4"/>
      <c r="OWA22" s="15"/>
      <c r="OWB22" s="4"/>
      <c r="OWN22" s="10"/>
      <c r="OWO22" s="10"/>
      <c r="OWP22" s="10"/>
      <c r="OWQ22" s="10"/>
      <c r="OWR22" s="6"/>
      <c r="OWS22" s="56"/>
      <c r="OWT22" s="48"/>
      <c r="OWU22" s="2"/>
      <c r="OWV22" s="4"/>
      <c r="OWW22" s="15"/>
      <c r="OWX22" s="4"/>
      <c r="OXJ22" s="10"/>
      <c r="OXK22" s="10"/>
      <c r="OXL22" s="10"/>
      <c r="OXM22" s="10"/>
      <c r="OXN22" s="6"/>
      <c r="OXO22" s="56"/>
      <c r="OXP22" s="48"/>
      <c r="OXQ22" s="2"/>
      <c r="OXR22" s="4"/>
      <c r="OXS22" s="15"/>
      <c r="OXT22" s="4"/>
      <c r="OYF22" s="10"/>
      <c r="OYG22" s="10"/>
      <c r="OYH22" s="10"/>
      <c r="OYI22" s="10"/>
      <c r="OYJ22" s="6"/>
      <c r="OYK22" s="56"/>
      <c r="OYL22" s="48"/>
      <c r="OYM22" s="2"/>
      <c r="OYN22" s="4"/>
      <c r="OYO22" s="15"/>
      <c r="OYP22" s="4"/>
      <c r="OZB22" s="10"/>
      <c r="OZC22" s="10"/>
      <c r="OZD22" s="10"/>
      <c r="OZE22" s="10"/>
      <c r="OZF22" s="6"/>
      <c r="OZG22" s="56"/>
      <c r="OZH22" s="48"/>
      <c r="OZI22" s="2"/>
      <c r="OZJ22" s="4"/>
      <c r="OZK22" s="15"/>
      <c r="OZL22" s="4"/>
      <c r="OZX22" s="10"/>
      <c r="OZY22" s="10"/>
      <c r="OZZ22" s="10"/>
      <c r="PAA22" s="10"/>
      <c r="PAB22" s="6"/>
      <c r="PAC22" s="56"/>
      <c r="PAD22" s="48"/>
      <c r="PAE22" s="2"/>
      <c r="PAF22" s="4"/>
      <c r="PAG22" s="15"/>
      <c r="PAH22" s="4"/>
      <c r="PAT22" s="10"/>
      <c r="PAU22" s="10"/>
      <c r="PAV22" s="10"/>
      <c r="PAW22" s="10"/>
      <c r="PAX22" s="6"/>
      <c r="PAY22" s="56"/>
      <c r="PAZ22" s="48"/>
      <c r="PBA22" s="2"/>
      <c r="PBB22" s="4"/>
      <c r="PBC22" s="15"/>
      <c r="PBD22" s="4"/>
      <c r="PBP22" s="10"/>
      <c r="PBQ22" s="10"/>
      <c r="PBR22" s="10"/>
      <c r="PBS22" s="10"/>
      <c r="PBT22" s="6"/>
      <c r="PBU22" s="56"/>
      <c r="PBV22" s="48"/>
      <c r="PBW22" s="2"/>
      <c r="PBX22" s="4"/>
      <c r="PBY22" s="15"/>
      <c r="PBZ22" s="4"/>
      <c r="PCL22" s="10"/>
      <c r="PCM22" s="10"/>
      <c r="PCN22" s="10"/>
      <c r="PCO22" s="10"/>
      <c r="PCP22" s="6"/>
      <c r="PCQ22" s="56"/>
      <c r="PCR22" s="48"/>
      <c r="PCS22" s="2"/>
      <c r="PCT22" s="4"/>
      <c r="PCU22" s="15"/>
      <c r="PCV22" s="4"/>
      <c r="PDH22" s="10"/>
      <c r="PDI22" s="10"/>
      <c r="PDJ22" s="10"/>
      <c r="PDK22" s="10"/>
      <c r="PDL22" s="6"/>
      <c r="PDM22" s="56"/>
      <c r="PDN22" s="48"/>
      <c r="PDO22" s="2"/>
      <c r="PDP22" s="4"/>
      <c r="PDQ22" s="15"/>
      <c r="PDR22" s="4"/>
      <c r="PED22" s="10"/>
      <c r="PEE22" s="10"/>
      <c r="PEF22" s="10"/>
      <c r="PEG22" s="10"/>
      <c r="PEH22" s="6"/>
      <c r="PEI22" s="56"/>
      <c r="PEJ22" s="48"/>
      <c r="PEK22" s="2"/>
      <c r="PEL22" s="4"/>
      <c r="PEM22" s="15"/>
      <c r="PEN22" s="4"/>
      <c r="PEZ22" s="10"/>
      <c r="PFA22" s="10"/>
      <c r="PFB22" s="10"/>
      <c r="PFC22" s="10"/>
      <c r="PFD22" s="6"/>
      <c r="PFE22" s="56"/>
      <c r="PFF22" s="48"/>
      <c r="PFG22" s="2"/>
      <c r="PFH22" s="4"/>
      <c r="PFI22" s="15"/>
      <c r="PFJ22" s="4"/>
      <c r="PFV22" s="10"/>
      <c r="PFW22" s="10"/>
      <c r="PFX22" s="10"/>
      <c r="PFY22" s="10"/>
      <c r="PFZ22" s="6"/>
      <c r="PGA22" s="56"/>
      <c r="PGB22" s="48"/>
      <c r="PGC22" s="2"/>
      <c r="PGD22" s="4"/>
      <c r="PGE22" s="15"/>
      <c r="PGF22" s="4"/>
      <c r="PGR22" s="10"/>
      <c r="PGS22" s="10"/>
      <c r="PGT22" s="10"/>
      <c r="PGU22" s="10"/>
      <c r="PGV22" s="6"/>
      <c r="PGW22" s="56"/>
      <c r="PGX22" s="48"/>
      <c r="PGY22" s="2"/>
      <c r="PGZ22" s="4"/>
      <c r="PHA22" s="15"/>
      <c r="PHB22" s="4"/>
      <c r="PHN22" s="10"/>
      <c r="PHO22" s="10"/>
      <c r="PHP22" s="10"/>
      <c r="PHQ22" s="10"/>
      <c r="PHR22" s="6"/>
      <c r="PHS22" s="56"/>
      <c r="PHT22" s="48"/>
      <c r="PHU22" s="2"/>
      <c r="PHV22" s="4"/>
      <c r="PHW22" s="15"/>
      <c r="PHX22" s="4"/>
      <c r="PIJ22" s="10"/>
      <c r="PIK22" s="10"/>
      <c r="PIL22" s="10"/>
      <c r="PIM22" s="10"/>
      <c r="PIN22" s="6"/>
      <c r="PIO22" s="56"/>
      <c r="PIP22" s="48"/>
      <c r="PIQ22" s="2"/>
      <c r="PIR22" s="4"/>
      <c r="PIS22" s="15"/>
      <c r="PIT22" s="4"/>
      <c r="PJF22" s="10"/>
      <c r="PJG22" s="10"/>
      <c r="PJH22" s="10"/>
      <c r="PJI22" s="10"/>
      <c r="PJJ22" s="6"/>
      <c r="PJK22" s="56"/>
      <c r="PJL22" s="48"/>
      <c r="PJM22" s="2"/>
      <c r="PJN22" s="4"/>
      <c r="PJO22" s="15"/>
      <c r="PJP22" s="4"/>
      <c r="PKB22" s="10"/>
      <c r="PKC22" s="10"/>
      <c r="PKD22" s="10"/>
      <c r="PKE22" s="10"/>
      <c r="PKF22" s="6"/>
      <c r="PKG22" s="56"/>
      <c r="PKH22" s="48"/>
      <c r="PKI22" s="2"/>
      <c r="PKJ22" s="4"/>
      <c r="PKK22" s="15"/>
      <c r="PKL22" s="4"/>
      <c r="PKX22" s="10"/>
      <c r="PKY22" s="10"/>
      <c r="PKZ22" s="10"/>
      <c r="PLA22" s="10"/>
      <c r="PLB22" s="6"/>
      <c r="PLC22" s="56"/>
      <c r="PLD22" s="48"/>
      <c r="PLE22" s="2"/>
      <c r="PLF22" s="4"/>
      <c r="PLG22" s="15"/>
      <c r="PLH22" s="4"/>
      <c r="PLT22" s="10"/>
      <c r="PLU22" s="10"/>
      <c r="PLV22" s="10"/>
      <c r="PLW22" s="10"/>
      <c r="PLX22" s="6"/>
      <c r="PLY22" s="56"/>
      <c r="PLZ22" s="48"/>
      <c r="PMA22" s="2"/>
      <c r="PMB22" s="4"/>
      <c r="PMC22" s="15"/>
      <c r="PMD22" s="4"/>
      <c r="PMP22" s="10"/>
      <c r="PMQ22" s="10"/>
      <c r="PMR22" s="10"/>
      <c r="PMS22" s="10"/>
      <c r="PMT22" s="6"/>
      <c r="PMU22" s="56"/>
      <c r="PMV22" s="48"/>
      <c r="PMW22" s="2"/>
      <c r="PMX22" s="4"/>
      <c r="PMY22" s="15"/>
      <c r="PMZ22" s="4"/>
      <c r="PNL22" s="10"/>
      <c r="PNM22" s="10"/>
      <c r="PNN22" s="10"/>
      <c r="PNO22" s="10"/>
      <c r="PNP22" s="6"/>
      <c r="PNQ22" s="56"/>
      <c r="PNR22" s="48"/>
      <c r="PNS22" s="2"/>
      <c r="PNT22" s="4"/>
      <c r="PNU22" s="15"/>
      <c r="PNV22" s="4"/>
      <c r="POH22" s="10"/>
      <c r="POI22" s="10"/>
      <c r="POJ22" s="10"/>
      <c r="POK22" s="10"/>
      <c r="POL22" s="6"/>
      <c r="POM22" s="56"/>
      <c r="PON22" s="48"/>
      <c r="POO22" s="2"/>
      <c r="POP22" s="4"/>
      <c r="POQ22" s="15"/>
      <c r="POR22" s="4"/>
      <c r="PPD22" s="10"/>
      <c r="PPE22" s="10"/>
      <c r="PPF22" s="10"/>
      <c r="PPG22" s="10"/>
      <c r="PPH22" s="6"/>
      <c r="PPI22" s="56"/>
      <c r="PPJ22" s="48"/>
      <c r="PPK22" s="2"/>
      <c r="PPL22" s="4"/>
      <c r="PPM22" s="15"/>
      <c r="PPN22" s="4"/>
      <c r="PPZ22" s="10"/>
      <c r="PQA22" s="10"/>
      <c r="PQB22" s="10"/>
      <c r="PQC22" s="10"/>
      <c r="PQD22" s="6"/>
      <c r="PQE22" s="56"/>
      <c r="PQF22" s="48"/>
      <c r="PQG22" s="2"/>
      <c r="PQH22" s="4"/>
      <c r="PQI22" s="15"/>
      <c r="PQJ22" s="4"/>
      <c r="PQV22" s="10"/>
      <c r="PQW22" s="10"/>
      <c r="PQX22" s="10"/>
      <c r="PQY22" s="10"/>
      <c r="PQZ22" s="6"/>
      <c r="PRA22" s="56"/>
      <c r="PRB22" s="48"/>
      <c r="PRC22" s="2"/>
      <c r="PRD22" s="4"/>
      <c r="PRE22" s="15"/>
      <c r="PRF22" s="4"/>
      <c r="PRR22" s="10"/>
      <c r="PRS22" s="10"/>
      <c r="PRT22" s="10"/>
      <c r="PRU22" s="10"/>
      <c r="PRV22" s="6"/>
      <c r="PRW22" s="56"/>
      <c r="PRX22" s="48"/>
      <c r="PRY22" s="2"/>
      <c r="PRZ22" s="4"/>
      <c r="PSA22" s="15"/>
      <c r="PSB22" s="4"/>
      <c r="PSN22" s="10"/>
      <c r="PSO22" s="10"/>
      <c r="PSP22" s="10"/>
      <c r="PSQ22" s="10"/>
      <c r="PSR22" s="6"/>
      <c r="PSS22" s="56"/>
      <c r="PST22" s="48"/>
      <c r="PSU22" s="2"/>
      <c r="PSV22" s="4"/>
      <c r="PSW22" s="15"/>
      <c r="PSX22" s="4"/>
      <c r="PTJ22" s="10"/>
      <c r="PTK22" s="10"/>
      <c r="PTL22" s="10"/>
      <c r="PTM22" s="10"/>
      <c r="PTN22" s="6"/>
      <c r="PTO22" s="56"/>
      <c r="PTP22" s="48"/>
      <c r="PTQ22" s="2"/>
      <c r="PTR22" s="4"/>
      <c r="PTS22" s="15"/>
      <c r="PTT22" s="4"/>
      <c r="PUF22" s="10"/>
      <c r="PUG22" s="10"/>
      <c r="PUH22" s="10"/>
      <c r="PUI22" s="10"/>
      <c r="PUJ22" s="6"/>
      <c r="PUK22" s="56"/>
      <c r="PUL22" s="48"/>
      <c r="PUM22" s="2"/>
      <c r="PUN22" s="4"/>
      <c r="PUO22" s="15"/>
      <c r="PUP22" s="4"/>
      <c r="PVB22" s="10"/>
      <c r="PVC22" s="10"/>
      <c r="PVD22" s="10"/>
      <c r="PVE22" s="10"/>
      <c r="PVF22" s="6"/>
      <c r="PVG22" s="56"/>
      <c r="PVH22" s="48"/>
      <c r="PVI22" s="2"/>
      <c r="PVJ22" s="4"/>
      <c r="PVK22" s="15"/>
      <c r="PVL22" s="4"/>
      <c r="PVX22" s="10"/>
      <c r="PVY22" s="10"/>
      <c r="PVZ22" s="10"/>
      <c r="PWA22" s="10"/>
      <c r="PWB22" s="6"/>
      <c r="PWC22" s="56"/>
      <c r="PWD22" s="48"/>
      <c r="PWE22" s="2"/>
      <c r="PWF22" s="4"/>
      <c r="PWG22" s="15"/>
      <c r="PWH22" s="4"/>
      <c r="PWT22" s="10"/>
      <c r="PWU22" s="10"/>
      <c r="PWV22" s="10"/>
      <c r="PWW22" s="10"/>
      <c r="PWX22" s="6"/>
      <c r="PWY22" s="56"/>
      <c r="PWZ22" s="48"/>
      <c r="PXA22" s="2"/>
      <c r="PXB22" s="4"/>
      <c r="PXC22" s="15"/>
      <c r="PXD22" s="4"/>
      <c r="PXP22" s="10"/>
      <c r="PXQ22" s="10"/>
      <c r="PXR22" s="10"/>
      <c r="PXS22" s="10"/>
      <c r="PXT22" s="6"/>
      <c r="PXU22" s="56"/>
      <c r="PXV22" s="48"/>
      <c r="PXW22" s="2"/>
      <c r="PXX22" s="4"/>
      <c r="PXY22" s="15"/>
      <c r="PXZ22" s="4"/>
      <c r="PYL22" s="10"/>
      <c r="PYM22" s="10"/>
      <c r="PYN22" s="10"/>
      <c r="PYO22" s="10"/>
      <c r="PYP22" s="6"/>
      <c r="PYQ22" s="56"/>
      <c r="PYR22" s="48"/>
      <c r="PYS22" s="2"/>
      <c r="PYT22" s="4"/>
      <c r="PYU22" s="15"/>
      <c r="PYV22" s="4"/>
      <c r="PZH22" s="10"/>
      <c r="PZI22" s="10"/>
      <c r="PZJ22" s="10"/>
      <c r="PZK22" s="10"/>
      <c r="PZL22" s="6"/>
      <c r="PZM22" s="56"/>
      <c r="PZN22" s="48"/>
      <c r="PZO22" s="2"/>
      <c r="PZP22" s="4"/>
      <c r="PZQ22" s="15"/>
      <c r="PZR22" s="4"/>
      <c r="QAD22" s="10"/>
      <c r="QAE22" s="10"/>
      <c r="QAF22" s="10"/>
      <c r="QAG22" s="10"/>
      <c r="QAH22" s="6"/>
      <c r="QAI22" s="56"/>
      <c r="QAJ22" s="48"/>
      <c r="QAK22" s="2"/>
      <c r="QAL22" s="4"/>
      <c r="QAM22" s="15"/>
      <c r="QAN22" s="4"/>
      <c r="QAZ22" s="10"/>
      <c r="QBA22" s="10"/>
      <c r="QBB22" s="10"/>
      <c r="QBC22" s="10"/>
      <c r="QBD22" s="6"/>
      <c r="QBE22" s="56"/>
      <c r="QBF22" s="48"/>
      <c r="QBG22" s="2"/>
      <c r="QBH22" s="4"/>
      <c r="QBI22" s="15"/>
      <c r="QBJ22" s="4"/>
      <c r="QBV22" s="10"/>
      <c r="QBW22" s="10"/>
      <c r="QBX22" s="10"/>
      <c r="QBY22" s="10"/>
      <c r="QBZ22" s="6"/>
      <c r="QCA22" s="56"/>
      <c r="QCB22" s="48"/>
      <c r="QCC22" s="2"/>
      <c r="QCD22" s="4"/>
      <c r="QCE22" s="15"/>
      <c r="QCF22" s="4"/>
      <c r="QCR22" s="10"/>
      <c r="QCS22" s="10"/>
      <c r="QCT22" s="10"/>
      <c r="QCU22" s="10"/>
      <c r="QCV22" s="6"/>
      <c r="QCW22" s="56"/>
      <c r="QCX22" s="48"/>
      <c r="QCY22" s="2"/>
      <c r="QCZ22" s="4"/>
      <c r="QDA22" s="15"/>
      <c r="QDB22" s="4"/>
      <c r="QDN22" s="10"/>
      <c r="QDO22" s="10"/>
      <c r="QDP22" s="10"/>
      <c r="QDQ22" s="10"/>
      <c r="QDR22" s="6"/>
      <c r="QDS22" s="56"/>
      <c r="QDT22" s="48"/>
      <c r="QDU22" s="2"/>
      <c r="QDV22" s="4"/>
      <c r="QDW22" s="15"/>
      <c r="QDX22" s="4"/>
      <c r="QEJ22" s="10"/>
      <c r="QEK22" s="10"/>
      <c r="QEL22" s="10"/>
      <c r="QEM22" s="10"/>
      <c r="QEN22" s="6"/>
      <c r="QEO22" s="56"/>
      <c r="QEP22" s="48"/>
      <c r="QEQ22" s="2"/>
      <c r="QER22" s="4"/>
      <c r="QES22" s="15"/>
      <c r="QET22" s="4"/>
      <c r="QFF22" s="10"/>
      <c r="QFG22" s="10"/>
      <c r="QFH22" s="10"/>
      <c r="QFI22" s="10"/>
      <c r="QFJ22" s="6"/>
      <c r="QFK22" s="56"/>
      <c r="QFL22" s="48"/>
      <c r="QFM22" s="2"/>
      <c r="QFN22" s="4"/>
      <c r="QFO22" s="15"/>
      <c r="QFP22" s="4"/>
      <c r="QGB22" s="10"/>
      <c r="QGC22" s="10"/>
      <c r="QGD22" s="10"/>
      <c r="QGE22" s="10"/>
      <c r="QGF22" s="6"/>
      <c r="QGG22" s="56"/>
      <c r="QGH22" s="48"/>
      <c r="QGI22" s="2"/>
      <c r="QGJ22" s="4"/>
      <c r="QGK22" s="15"/>
      <c r="QGL22" s="4"/>
      <c r="QGX22" s="10"/>
      <c r="QGY22" s="10"/>
      <c r="QGZ22" s="10"/>
      <c r="QHA22" s="10"/>
      <c r="QHB22" s="6"/>
      <c r="QHC22" s="56"/>
      <c r="QHD22" s="48"/>
      <c r="QHE22" s="2"/>
      <c r="QHF22" s="4"/>
      <c r="QHG22" s="15"/>
      <c r="QHH22" s="4"/>
      <c r="QHT22" s="10"/>
      <c r="QHU22" s="10"/>
      <c r="QHV22" s="10"/>
      <c r="QHW22" s="10"/>
      <c r="QHX22" s="6"/>
      <c r="QHY22" s="56"/>
      <c r="QHZ22" s="48"/>
      <c r="QIA22" s="2"/>
      <c r="QIB22" s="4"/>
      <c r="QIC22" s="15"/>
      <c r="QID22" s="4"/>
      <c r="QIP22" s="10"/>
      <c r="QIQ22" s="10"/>
      <c r="QIR22" s="10"/>
      <c r="QIS22" s="10"/>
      <c r="QIT22" s="6"/>
      <c r="QIU22" s="56"/>
      <c r="QIV22" s="48"/>
      <c r="QIW22" s="2"/>
      <c r="QIX22" s="4"/>
      <c r="QIY22" s="15"/>
      <c r="QIZ22" s="4"/>
      <c r="QJL22" s="10"/>
      <c r="QJM22" s="10"/>
      <c r="QJN22" s="10"/>
      <c r="QJO22" s="10"/>
      <c r="QJP22" s="6"/>
      <c r="QJQ22" s="56"/>
      <c r="QJR22" s="48"/>
      <c r="QJS22" s="2"/>
      <c r="QJT22" s="4"/>
      <c r="QJU22" s="15"/>
      <c r="QJV22" s="4"/>
      <c r="QKH22" s="10"/>
      <c r="QKI22" s="10"/>
      <c r="QKJ22" s="10"/>
      <c r="QKK22" s="10"/>
      <c r="QKL22" s="6"/>
      <c r="QKM22" s="56"/>
      <c r="QKN22" s="48"/>
      <c r="QKO22" s="2"/>
      <c r="QKP22" s="4"/>
      <c r="QKQ22" s="15"/>
      <c r="QKR22" s="4"/>
      <c r="QLD22" s="10"/>
      <c r="QLE22" s="10"/>
      <c r="QLF22" s="10"/>
      <c r="QLG22" s="10"/>
      <c r="QLH22" s="6"/>
      <c r="QLI22" s="56"/>
      <c r="QLJ22" s="48"/>
      <c r="QLK22" s="2"/>
      <c r="QLL22" s="4"/>
      <c r="QLM22" s="15"/>
      <c r="QLN22" s="4"/>
      <c r="QLZ22" s="10"/>
      <c r="QMA22" s="10"/>
      <c r="QMB22" s="10"/>
      <c r="QMC22" s="10"/>
      <c r="QMD22" s="6"/>
      <c r="QME22" s="56"/>
      <c r="QMF22" s="48"/>
      <c r="QMG22" s="2"/>
      <c r="QMH22" s="4"/>
      <c r="QMI22" s="15"/>
      <c r="QMJ22" s="4"/>
      <c r="QMV22" s="10"/>
      <c r="QMW22" s="10"/>
      <c r="QMX22" s="10"/>
      <c r="QMY22" s="10"/>
      <c r="QMZ22" s="6"/>
      <c r="QNA22" s="56"/>
      <c r="QNB22" s="48"/>
      <c r="QNC22" s="2"/>
      <c r="QND22" s="4"/>
      <c r="QNE22" s="15"/>
      <c r="QNF22" s="4"/>
      <c r="QNR22" s="10"/>
      <c r="QNS22" s="10"/>
      <c r="QNT22" s="10"/>
      <c r="QNU22" s="10"/>
      <c r="QNV22" s="6"/>
      <c r="QNW22" s="56"/>
      <c r="QNX22" s="48"/>
      <c r="QNY22" s="2"/>
      <c r="QNZ22" s="4"/>
      <c r="QOA22" s="15"/>
      <c r="QOB22" s="4"/>
      <c r="QON22" s="10"/>
      <c r="QOO22" s="10"/>
      <c r="QOP22" s="10"/>
      <c r="QOQ22" s="10"/>
      <c r="QOR22" s="6"/>
      <c r="QOS22" s="56"/>
      <c r="QOT22" s="48"/>
      <c r="QOU22" s="2"/>
      <c r="QOV22" s="4"/>
      <c r="QOW22" s="15"/>
      <c r="QOX22" s="4"/>
      <c r="QPJ22" s="10"/>
      <c r="QPK22" s="10"/>
      <c r="QPL22" s="10"/>
      <c r="QPM22" s="10"/>
      <c r="QPN22" s="6"/>
      <c r="QPO22" s="56"/>
      <c r="QPP22" s="48"/>
      <c r="QPQ22" s="2"/>
      <c r="QPR22" s="4"/>
      <c r="QPS22" s="15"/>
      <c r="QPT22" s="4"/>
      <c r="QQF22" s="10"/>
      <c r="QQG22" s="10"/>
      <c r="QQH22" s="10"/>
      <c r="QQI22" s="10"/>
      <c r="QQJ22" s="6"/>
      <c r="QQK22" s="56"/>
      <c r="QQL22" s="48"/>
      <c r="QQM22" s="2"/>
      <c r="QQN22" s="4"/>
      <c r="QQO22" s="15"/>
      <c r="QQP22" s="4"/>
      <c r="QRB22" s="10"/>
      <c r="QRC22" s="10"/>
      <c r="QRD22" s="10"/>
      <c r="QRE22" s="10"/>
      <c r="QRF22" s="6"/>
      <c r="QRG22" s="56"/>
      <c r="QRH22" s="48"/>
      <c r="QRI22" s="2"/>
      <c r="QRJ22" s="4"/>
      <c r="QRK22" s="15"/>
      <c r="QRL22" s="4"/>
      <c r="QRX22" s="10"/>
      <c r="QRY22" s="10"/>
      <c r="QRZ22" s="10"/>
      <c r="QSA22" s="10"/>
      <c r="QSB22" s="6"/>
      <c r="QSC22" s="56"/>
      <c r="QSD22" s="48"/>
      <c r="QSE22" s="2"/>
      <c r="QSF22" s="4"/>
      <c r="QSG22" s="15"/>
      <c r="QSH22" s="4"/>
      <c r="QST22" s="10"/>
      <c r="QSU22" s="10"/>
      <c r="QSV22" s="10"/>
      <c r="QSW22" s="10"/>
      <c r="QSX22" s="6"/>
      <c r="QSY22" s="56"/>
      <c r="QSZ22" s="48"/>
      <c r="QTA22" s="2"/>
      <c r="QTB22" s="4"/>
      <c r="QTC22" s="15"/>
      <c r="QTD22" s="4"/>
      <c r="QTP22" s="10"/>
      <c r="QTQ22" s="10"/>
      <c r="QTR22" s="10"/>
      <c r="QTS22" s="10"/>
      <c r="QTT22" s="6"/>
      <c r="QTU22" s="56"/>
      <c r="QTV22" s="48"/>
      <c r="QTW22" s="2"/>
      <c r="QTX22" s="4"/>
      <c r="QTY22" s="15"/>
      <c r="QTZ22" s="4"/>
      <c r="QUL22" s="10"/>
      <c r="QUM22" s="10"/>
      <c r="QUN22" s="10"/>
      <c r="QUO22" s="10"/>
      <c r="QUP22" s="6"/>
      <c r="QUQ22" s="56"/>
      <c r="QUR22" s="48"/>
      <c r="QUS22" s="2"/>
      <c r="QUT22" s="4"/>
      <c r="QUU22" s="15"/>
      <c r="QUV22" s="4"/>
      <c r="QVH22" s="10"/>
      <c r="QVI22" s="10"/>
      <c r="QVJ22" s="10"/>
      <c r="QVK22" s="10"/>
      <c r="QVL22" s="6"/>
      <c r="QVM22" s="56"/>
      <c r="QVN22" s="48"/>
      <c r="QVO22" s="2"/>
      <c r="QVP22" s="4"/>
      <c r="QVQ22" s="15"/>
      <c r="QVR22" s="4"/>
      <c r="QWD22" s="10"/>
      <c r="QWE22" s="10"/>
      <c r="QWF22" s="10"/>
      <c r="QWG22" s="10"/>
      <c r="QWH22" s="6"/>
      <c r="QWI22" s="56"/>
      <c r="QWJ22" s="48"/>
      <c r="QWK22" s="2"/>
      <c r="QWL22" s="4"/>
      <c r="QWM22" s="15"/>
      <c r="QWN22" s="4"/>
      <c r="QWZ22" s="10"/>
      <c r="QXA22" s="10"/>
      <c r="QXB22" s="10"/>
      <c r="QXC22" s="10"/>
      <c r="QXD22" s="6"/>
      <c r="QXE22" s="56"/>
      <c r="QXF22" s="48"/>
      <c r="QXG22" s="2"/>
      <c r="QXH22" s="4"/>
      <c r="QXI22" s="15"/>
      <c r="QXJ22" s="4"/>
      <c r="QXV22" s="10"/>
      <c r="QXW22" s="10"/>
      <c r="QXX22" s="10"/>
      <c r="QXY22" s="10"/>
      <c r="QXZ22" s="6"/>
      <c r="QYA22" s="56"/>
      <c r="QYB22" s="48"/>
      <c r="QYC22" s="2"/>
      <c r="QYD22" s="4"/>
      <c r="QYE22" s="15"/>
      <c r="QYF22" s="4"/>
      <c r="QYR22" s="10"/>
      <c r="QYS22" s="10"/>
      <c r="QYT22" s="10"/>
      <c r="QYU22" s="10"/>
      <c r="QYV22" s="6"/>
      <c r="QYW22" s="56"/>
      <c r="QYX22" s="48"/>
      <c r="QYY22" s="2"/>
      <c r="QYZ22" s="4"/>
      <c r="QZA22" s="15"/>
      <c r="QZB22" s="4"/>
      <c r="QZN22" s="10"/>
      <c r="QZO22" s="10"/>
      <c r="QZP22" s="10"/>
      <c r="QZQ22" s="10"/>
      <c r="QZR22" s="6"/>
      <c r="QZS22" s="56"/>
      <c r="QZT22" s="48"/>
      <c r="QZU22" s="2"/>
      <c r="QZV22" s="4"/>
      <c r="QZW22" s="15"/>
      <c r="QZX22" s="4"/>
      <c r="RAJ22" s="10"/>
      <c r="RAK22" s="10"/>
      <c r="RAL22" s="10"/>
      <c r="RAM22" s="10"/>
      <c r="RAN22" s="6"/>
      <c r="RAO22" s="56"/>
      <c r="RAP22" s="48"/>
      <c r="RAQ22" s="2"/>
      <c r="RAR22" s="4"/>
      <c r="RAS22" s="15"/>
      <c r="RAT22" s="4"/>
      <c r="RBF22" s="10"/>
      <c r="RBG22" s="10"/>
      <c r="RBH22" s="10"/>
      <c r="RBI22" s="10"/>
      <c r="RBJ22" s="6"/>
      <c r="RBK22" s="56"/>
      <c r="RBL22" s="48"/>
      <c r="RBM22" s="2"/>
      <c r="RBN22" s="4"/>
      <c r="RBO22" s="15"/>
      <c r="RBP22" s="4"/>
      <c r="RCB22" s="10"/>
      <c r="RCC22" s="10"/>
      <c r="RCD22" s="10"/>
      <c r="RCE22" s="10"/>
      <c r="RCF22" s="6"/>
      <c r="RCG22" s="56"/>
      <c r="RCH22" s="48"/>
      <c r="RCI22" s="2"/>
      <c r="RCJ22" s="4"/>
      <c r="RCK22" s="15"/>
      <c r="RCL22" s="4"/>
      <c r="RCX22" s="10"/>
      <c r="RCY22" s="10"/>
      <c r="RCZ22" s="10"/>
      <c r="RDA22" s="10"/>
      <c r="RDB22" s="6"/>
      <c r="RDC22" s="56"/>
      <c r="RDD22" s="48"/>
      <c r="RDE22" s="2"/>
      <c r="RDF22" s="4"/>
      <c r="RDG22" s="15"/>
      <c r="RDH22" s="4"/>
      <c r="RDT22" s="10"/>
      <c r="RDU22" s="10"/>
      <c r="RDV22" s="10"/>
      <c r="RDW22" s="10"/>
      <c r="RDX22" s="6"/>
      <c r="RDY22" s="56"/>
      <c r="RDZ22" s="48"/>
      <c r="REA22" s="2"/>
      <c r="REB22" s="4"/>
      <c r="REC22" s="15"/>
      <c r="RED22" s="4"/>
      <c r="REP22" s="10"/>
      <c r="REQ22" s="10"/>
      <c r="RER22" s="10"/>
      <c r="RES22" s="10"/>
      <c r="RET22" s="6"/>
      <c r="REU22" s="56"/>
      <c r="REV22" s="48"/>
      <c r="REW22" s="2"/>
      <c r="REX22" s="4"/>
      <c r="REY22" s="15"/>
      <c r="REZ22" s="4"/>
      <c r="RFL22" s="10"/>
      <c r="RFM22" s="10"/>
      <c r="RFN22" s="10"/>
      <c r="RFO22" s="10"/>
      <c r="RFP22" s="6"/>
      <c r="RFQ22" s="56"/>
      <c r="RFR22" s="48"/>
      <c r="RFS22" s="2"/>
      <c r="RFT22" s="4"/>
      <c r="RFU22" s="15"/>
      <c r="RFV22" s="4"/>
      <c r="RGH22" s="10"/>
      <c r="RGI22" s="10"/>
      <c r="RGJ22" s="10"/>
      <c r="RGK22" s="10"/>
      <c r="RGL22" s="6"/>
      <c r="RGM22" s="56"/>
      <c r="RGN22" s="48"/>
      <c r="RGO22" s="2"/>
      <c r="RGP22" s="4"/>
      <c r="RGQ22" s="15"/>
      <c r="RGR22" s="4"/>
      <c r="RHD22" s="10"/>
      <c r="RHE22" s="10"/>
      <c r="RHF22" s="10"/>
      <c r="RHG22" s="10"/>
      <c r="RHH22" s="6"/>
      <c r="RHI22" s="56"/>
      <c r="RHJ22" s="48"/>
      <c r="RHK22" s="2"/>
      <c r="RHL22" s="4"/>
      <c r="RHM22" s="15"/>
      <c r="RHN22" s="4"/>
      <c r="RHZ22" s="10"/>
      <c r="RIA22" s="10"/>
      <c r="RIB22" s="10"/>
      <c r="RIC22" s="10"/>
      <c r="RID22" s="6"/>
      <c r="RIE22" s="56"/>
      <c r="RIF22" s="48"/>
      <c r="RIG22" s="2"/>
      <c r="RIH22" s="4"/>
      <c r="RII22" s="15"/>
      <c r="RIJ22" s="4"/>
      <c r="RIV22" s="10"/>
      <c r="RIW22" s="10"/>
      <c r="RIX22" s="10"/>
      <c r="RIY22" s="10"/>
      <c r="RIZ22" s="6"/>
      <c r="RJA22" s="56"/>
      <c r="RJB22" s="48"/>
      <c r="RJC22" s="2"/>
      <c r="RJD22" s="4"/>
      <c r="RJE22" s="15"/>
      <c r="RJF22" s="4"/>
      <c r="RJR22" s="10"/>
      <c r="RJS22" s="10"/>
      <c r="RJT22" s="10"/>
      <c r="RJU22" s="10"/>
      <c r="RJV22" s="6"/>
      <c r="RJW22" s="56"/>
      <c r="RJX22" s="48"/>
      <c r="RJY22" s="2"/>
      <c r="RJZ22" s="4"/>
      <c r="RKA22" s="15"/>
      <c r="RKB22" s="4"/>
      <c r="RKN22" s="10"/>
      <c r="RKO22" s="10"/>
      <c r="RKP22" s="10"/>
      <c r="RKQ22" s="10"/>
      <c r="RKR22" s="6"/>
      <c r="RKS22" s="56"/>
      <c r="RKT22" s="48"/>
      <c r="RKU22" s="2"/>
      <c r="RKV22" s="4"/>
      <c r="RKW22" s="15"/>
      <c r="RKX22" s="4"/>
      <c r="RLJ22" s="10"/>
      <c r="RLK22" s="10"/>
      <c r="RLL22" s="10"/>
      <c r="RLM22" s="10"/>
      <c r="RLN22" s="6"/>
      <c r="RLO22" s="56"/>
      <c r="RLP22" s="48"/>
      <c r="RLQ22" s="2"/>
      <c r="RLR22" s="4"/>
      <c r="RLS22" s="15"/>
      <c r="RLT22" s="4"/>
      <c r="RMF22" s="10"/>
      <c r="RMG22" s="10"/>
      <c r="RMH22" s="10"/>
      <c r="RMI22" s="10"/>
      <c r="RMJ22" s="6"/>
      <c r="RMK22" s="56"/>
      <c r="RML22" s="48"/>
      <c r="RMM22" s="2"/>
      <c r="RMN22" s="4"/>
      <c r="RMO22" s="15"/>
      <c r="RMP22" s="4"/>
      <c r="RNB22" s="10"/>
      <c r="RNC22" s="10"/>
      <c r="RND22" s="10"/>
      <c r="RNE22" s="10"/>
      <c r="RNF22" s="6"/>
      <c r="RNG22" s="56"/>
      <c r="RNH22" s="48"/>
      <c r="RNI22" s="2"/>
      <c r="RNJ22" s="4"/>
      <c r="RNK22" s="15"/>
      <c r="RNL22" s="4"/>
      <c r="RNX22" s="10"/>
      <c r="RNY22" s="10"/>
      <c r="RNZ22" s="10"/>
      <c r="ROA22" s="10"/>
      <c r="ROB22" s="6"/>
      <c r="ROC22" s="56"/>
      <c r="ROD22" s="48"/>
      <c r="ROE22" s="2"/>
      <c r="ROF22" s="4"/>
      <c r="ROG22" s="15"/>
      <c r="ROH22" s="4"/>
      <c r="ROT22" s="10"/>
      <c r="ROU22" s="10"/>
      <c r="ROV22" s="10"/>
      <c r="ROW22" s="10"/>
      <c r="ROX22" s="6"/>
      <c r="ROY22" s="56"/>
      <c r="ROZ22" s="48"/>
      <c r="RPA22" s="2"/>
      <c r="RPB22" s="4"/>
      <c r="RPC22" s="15"/>
      <c r="RPD22" s="4"/>
      <c r="RPP22" s="10"/>
      <c r="RPQ22" s="10"/>
      <c r="RPR22" s="10"/>
      <c r="RPS22" s="10"/>
      <c r="RPT22" s="6"/>
      <c r="RPU22" s="56"/>
      <c r="RPV22" s="48"/>
      <c r="RPW22" s="2"/>
      <c r="RPX22" s="4"/>
      <c r="RPY22" s="15"/>
      <c r="RPZ22" s="4"/>
      <c r="RQL22" s="10"/>
      <c r="RQM22" s="10"/>
      <c r="RQN22" s="10"/>
      <c r="RQO22" s="10"/>
      <c r="RQP22" s="6"/>
      <c r="RQQ22" s="56"/>
      <c r="RQR22" s="48"/>
      <c r="RQS22" s="2"/>
      <c r="RQT22" s="4"/>
      <c r="RQU22" s="15"/>
      <c r="RQV22" s="4"/>
      <c r="RRH22" s="10"/>
      <c r="RRI22" s="10"/>
      <c r="RRJ22" s="10"/>
      <c r="RRK22" s="10"/>
      <c r="RRL22" s="6"/>
      <c r="RRM22" s="56"/>
      <c r="RRN22" s="48"/>
      <c r="RRO22" s="2"/>
      <c r="RRP22" s="4"/>
      <c r="RRQ22" s="15"/>
      <c r="RRR22" s="4"/>
      <c r="RSD22" s="10"/>
      <c r="RSE22" s="10"/>
      <c r="RSF22" s="10"/>
      <c r="RSG22" s="10"/>
      <c r="RSH22" s="6"/>
      <c r="RSI22" s="56"/>
      <c r="RSJ22" s="48"/>
      <c r="RSK22" s="2"/>
      <c r="RSL22" s="4"/>
      <c r="RSM22" s="15"/>
      <c r="RSN22" s="4"/>
      <c r="RSZ22" s="10"/>
      <c r="RTA22" s="10"/>
      <c r="RTB22" s="10"/>
      <c r="RTC22" s="10"/>
      <c r="RTD22" s="6"/>
      <c r="RTE22" s="56"/>
      <c r="RTF22" s="48"/>
      <c r="RTG22" s="2"/>
      <c r="RTH22" s="4"/>
      <c r="RTI22" s="15"/>
      <c r="RTJ22" s="4"/>
      <c r="RTV22" s="10"/>
      <c r="RTW22" s="10"/>
      <c r="RTX22" s="10"/>
      <c r="RTY22" s="10"/>
      <c r="RTZ22" s="6"/>
      <c r="RUA22" s="56"/>
      <c r="RUB22" s="48"/>
      <c r="RUC22" s="2"/>
      <c r="RUD22" s="4"/>
      <c r="RUE22" s="15"/>
      <c r="RUF22" s="4"/>
      <c r="RUR22" s="10"/>
      <c r="RUS22" s="10"/>
      <c r="RUT22" s="10"/>
      <c r="RUU22" s="10"/>
      <c r="RUV22" s="6"/>
      <c r="RUW22" s="56"/>
      <c r="RUX22" s="48"/>
      <c r="RUY22" s="2"/>
      <c r="RUZ22" s="4"/>
      <c r="RVA22" s="15"/>
      <c r="RVB22" s="4"/>
      <c r="RVN22" s="10"/>
      <c r="RVO22" s="10"/>
      <c r="RVP22" s="10"/>
      <c r="RVQ22" s="10"/>
      <c r="RVR22" s="6"/>
      <c r="RVS22" s="56"/>
      <c r="RVT22" s="48"/>
      <c r="RVU22" s="2"/>
      <c r="RVV22" s="4"/>
      <c r="RVW22" s="15"/>
      <c r="RVX22" s="4"/>
      <c r="RWJ22" s="10"/>
      <c r="RWK22" s="10"/>
      <c r="RWL22" s="10"/>
      <c r="RWM22" s="10"/>
      <c r="RWN22" s="6"/>
      <c r="RWO22" s="56"/>
      <c r="RWP22" s="48"/>
      <c r="RWQ22" s="2"/>
      <c r="RWR22" s="4"/>
      <c r="RWS22" s="15"/>
      <c r="RWT22" s="4"/>
      <c r="RXF22" s="10"/>
      <c r="RXG22" s="10"/>
      <c r="RXH22" s="10"/>
      <c r="RXI22" s="10"/>
      <c r="RXJ22" s="6"/>
      <c r="RXK22" s="56"/>
      <c r="RXL22" s="48"/>
      <c r="RXM22" s="2"/>
      <c r="RXN22" s="4"/>
      <c r="RXO22" s="15"/>
      <c r="RXP22" s="4"/>
      <c r="RYB22" s="10"/>
      <c r="RYC22" s="10"/>
      <c r="RYD22" s="10"/>
      <c r="RYE22" s="10"/>
      <c r="RYF22" s="6"/>
      <c r="RYG22" s="56"/>
      <c r="RYH22" s="48"/>
      <c r="RYI22" s="2"/>
      <c r="RYJ22" s="4"/>
      <c r="RYK22" s="15"/>
      <c r="RYL22" s="4"/>
      <c r="RYX22" s="10"/>
      <c r="RYY22" s="10"/>
      <c r="RYZ22" s="10"/>
      <c r="RZA22" s="10"/>
      <c r="RZB22" s="6"/>
      <c r="RZC22" s="56"/>
      <c r="RZD22" s="48"/>
      <c r="RZE22" s="2"/>
      <c r="RZF22" s="4"/>
      <c r="RZG22" s="15"/>
      <c r="RZH22" s="4"/>
      <c r="RZT22" s="10"/>
      <c r="RZU22" s="10"/>
      <c r="RZV22" s="10"/>
      <c r="RZW22" s="10"/>
      <c r="RZX22" s="6"/>
      <c r="RZY22" s="56"/>
      <c r="RZZ22" s="48"/>
      <c r="SAA22" s="2"/>
      <c r="SAB22" s="4"/>
      <c r="SAC22" s="15"/>
      <c r="SAD22" s="4"/>
      <c r="SAP22" s="10"/>
      <c r="SAQ22" s="10"/>
      <c r="SAR22" s="10"/>
      <c r="SAS22" s="10"/>
      <c r="SAT22" s="6"/>
      <c r="SAU22" s="56"/>
      <c r="SAV22" s="48"/>
      <c r="SAW22" s="2"/>
      <c r="SAX22" s="4"/>
      <c r="SAY22" s="15"/>
      <c r="SAZ22" s="4"/>
      <c r="SBL22" s="10"/>
      <c r="SBM22" s="10"/>
      <c r="SBN22" s="10"/>
      <c r="SBO22" s="10"/>
      <c r="SBP22" s="6"/>
      <c r="SBQ22" s="56"/>
      <c r="SBR22" s="48"/>
      <c r="SBS22" s="2"/>
      <c r="SBT22" s="4"/>
      <c r="SBU22" s="15"/>
      <c r="SBV22" s="4"/>
      <c r="SCH22" s="10"/>
      <c r="SCI22" s="10"/>
      <c r="SCJ22" s="10"/>
      <c r="SCK22" s="10"/>
      <c r="SCL22" s="6"/>
      <c r="SCM22" s="56"/>
      <c r="SCN22" s="48"/>
      <c r="SCO22" s="2"/>
      <c r="SCP22" s="4"/>
      <c r="SCQ22" s="15"/>
      <c r="SCR22" s="4"/>
      <c r="SDD22" s="10"/>
      <c r="SDE22" s="10"/>
      <c r="SDF22" s="10"/>
      <c r="SDG22" s="10"/>
      <c r="SDH22" s="6"/>
      <c r="SDI22" s="56"/>
      <c r="SDJ22" s="48"/>
      <c r="SDK22" s="2"/>
      <c r="SDL22" s="4"/>
      <c r="SDM22" s="15"/>
      <c r="SDN22" s="4"/>
      <c r="SDZ22" s="10"/>
      <c r="SEA22" s="10"/>
      <c r="SEB22" s="10"/>
      <c r="SEC22" s="10"/>
      <c r="SED22" s="6"/>
      <c r="SEE22" s="56"/>
      <c r="SEF22" s="48"/>
      <c r="SEG22" s="2"/>
      <c r="SEH22" s="4"/>
      <c r="SEI22" s="15"/>
      <c r="SEJ22" s="4"/>
      <c r="SEV22" s="10"/>
      <c r="SEW22" s="10"/>
      <c r="SEX22" s="10"/>
      <c r="SEY22" s="10"/>
      <c r="SEZ22" s="6"/>
      <c r="SFA22" s="56"/>
      <c r="SFB22" s="48"/>
      <c r="SFC22" s="2"/>
      <c r="SFD22" s="4"/>
      <c r="SFE22" s="15"/>
      <c r="SFF22" s="4"/>
      <c r="SFR22" s="10"/>
      <c r="SFS22" s="10"/>
      <c r="SFT22" s="10"/>
      <c r="SFU22" s="10"/>
      <c r="SFV22" s="6"/>
      <c r="SFW22" s="56"/>
      <c r="SFX22" s="48"/>
      <c r="SFY22" s="2"/>
      <c r="SFZ22" s="4"/>
      <c r="SGA22" s="15"/>
      <c r="SGB22" s="4"/>
      <c r="SGN22" s="10"/>
      <c r="SGO22" s="10"/>
      <c r="SGP22" s="10"/>
      <c r="SGQ22" s="10"/>
      <c r="SGR22" s="6"/>
      <c r="SGS22" s="56"/>
      <c r="SGT22" s="48"/>
      <c r="SGU22" s="2"/>
      <c r="SGV22" s="4"/>
      <c r="SGW22" s="15"/>
      <c r="SGX22" s="4"/>
      <c r="SHJ22" s="10"/>
      <c r="SHK22" s="10"/>
      <c r="SHL22" s="10"/>
      <c r="SHM22" s="10"/>
      <c r="SHN22" s="6"/>
      <c r="SHO22" s="56"/>
      <c r="SHP22" s="48"/>
      <c r="SHQ22" s="2"/>
      <c r="SHR22" s="4"/>
      <c r="SHS22" s="15"/>
      <c r="SHT22" s="4"/>
      <c r="SIF22" s="10"/>
      <c r="SIG22" s="10"/>
      <c r="SIH22" s="10"/>
      <c r="SII22" s="10"/>
      <c r="SIJ22" s="6"/>
      <c r="SIK22" s="56"/>
      <c r="SIL22" s="48"/>
      <c r="SIM22" s="2"/>
      <c r="SIN22" s="4"/>
      <c r="SIO22" s="15"/>
      <c r="SIP22" s="4"/>
      <c r="SJB22" s="10"/>
      <c r="SJC22" s="10"/>
      <c r="SJD22" s="10"/>
      <c r="SJE22" s="10"/>
      <c r="SJF22" s="6"/>
      <c r="SJG22" s="56"/>
      <c r="SJH22" s="48"/>
      <c r="SJI22" s="2"/>
      <c r="SJJ22" s="4"/>
      <c r="SJK22" s="15"/>
      <c r="SJL22" s="4"/>
      <c r="SJX22" s="10"/>
      <c r="SJY22" s="10"/>
      <c r="SJZ22" s="10"/>
      <c r="SKA22" s="10"/>
      <c r="SKB22" s="6"/>
      <c r="SKC22" s="56"/>
      <c r="SKD22" s="48"/>
      <c r="SKE22" s="2"/>
      <c r="SKF22" s="4"/>
      <c r="SKG22" s="15"/>
      <c r="SKH22" s="4"/>
      <c r="SKT22" s="10"/>
      <c r="SKU22" s="10"/>
      <c r="SKV22" s="10"/>
      <c r="SKW22" s="10"/>
      <c r="SKX22" s="6"/>
      <c r="SKY22" s="56"/>
      <c r="SKZ22" s="48"/>
      <c r="SLA22" s="2"/>
      <c r="SLB22" s="4"/>
      <c r="SLC22" s="15"/>
      <c r="SLD22" s="4"/>
      <c r="SLP22" s="10"/>
      <c r="SLQ22" s="10"/>
      <c r="SLR22" s="10"/>
      <c r="SLS22" s="10"/>
      <c r="SLT22" s="6"/>
      <c r="SLU22" s="56"/>
      <c r="SLV22" s="48"/>
      <c r="SLW22" s="2"/>
      <c r="SLX22" s="4"/>
      <c r="SLY22" s="15"/>
      <c r="SLZ22" s="4"/>
      <c r="SML22" s="10"/>
      <c r="SMM22" s="10"/>
      <c r="SMN22" s="10"/>
      <c r="SMO22" s="10"/>
      <c r="SMP22" s="6"/>
      <c r="SMQ22" s="56"/>
      <c r="SMR22" s="48"/>
      <c r="SMS22" s="2"/>
      <c r="SMT22" s="4"/>
      <c r="SMU22" s="15"/>
      <c r="SMV22" s="4"/>
      <c r="SNH22" s="10"/>
      <c r="SNI22" s="10"/>
      <c r="SNJ22" s="10"/>
      <c r="SNK22" s="10"/>
      <c r="SNL22" s="6"/>
      <c r="SNM22" s="56"/>
      <c r="SNN22" s="48"/>
      <c r="SNO22" s="2"/>
      <c r="SNP22" s="4"/>
      <c r="SNQ22" s="15"/>
      <c r="SNR22" s="4"/>
      <c r="SOD22" s="10"/>
      <c r="SOE22" s="10"/>
      <c r="SOF22" s="10"/>
      <c r="SOG22" s="10"/>
      <c r="SOH22" s="6"/>
      <c r="SOI22" s="56"/>
      <c r="SOJ22" s="48"/>
      <c r="SOK22" s="2"/>
      <c r="SOL22" s="4"/>
      <c r="SOM22" s="15"/>
      <c r="SON22" s="4"/>
      <c r="SOZ22" s="10"/>
      <c r="SPA22" s="10"/>
      <c r="SPB22" s="10"/>
      <c r="SPC22" s="10"/>
      <c r="SPD22" s="6"/>
      <c r="SPE22" s="56"/>
      <c r="SPF22" s="48"/>
      <c r="SPG22" s="2"/>
      <c r="SPH22" s="4"/>
      <c r="SPI22" s="15"/>
      <c r="SPJ22" s="4"/>
      <c r="SPV22" s="10"/>
      <c r="SPW22" s="10"/>
      <c r="SPX22" s="10"/>
      <c r="SPY22" s="10"/>
      <c r="SPZ22" s="6"/>
      <c r="SQA22" s="56"/>
      <c r="SQB22" s="48"/>
      <c r="SQC22" s="2"/>
      <c r="SQD22" s="4"/>
      <c r="SQE22" s="15"/>
      <c r="SQF22" s="4"/>
      <c r="SQR22" s="10"/>
      <c r="SQS22" s="10"/>
      <c r="SQT22" s="10"/>
      <c r="SQU22" s="10"/>
      <c r="SQV22" s="6"/>
      <c r="SQW22" s="56"/>
      <c r="SQX22" s="48"/>
      <c r="SQY22" s="2"/>
      <c r="SQZ22" s="4"/>
      <c r="SRA22" s="15"/>
      <c r="SRB22" s="4"/>
      <c r="SRN22" s="10"/>
      <c r="SRO22" s="10"/>
      <c r="SRP22" s="10"/>
      <c r="SRQ22" s="10"/>
      <c r="SRR22" s="6"/>
      <c r="SRS22" s="56"/>
      <c r="SRT22" s="48"/>
      <c r="SRU22" s="2"/>
      <c r="SRV22" s="4"/>
      <c r="SRW22" s="15"/>
      <c r="SRX22" s="4"/>
      <c r="SSJ22" s="10"/>
      <c r="SSK22" s="10"/>
      <c r="SSL22" s="10"/>
      <c r="SSM22" s="10"/>
      <c r="SSN22" s="6"/>
      <c r="SSO22" s="56"/>
      <c r="SSP22" s="48"/>
      <c r="SSQ22" s="2"/>
      <c r="SSR22" s="4"/>
      <c r="SSS22" s="15"/>
      <c r="SST22" s="4"/>
      <c r="STF22" s="10"/>
      <c r="STG22" s="10"/>
      <c r="STH22" s="10"/>
      <c r="STI22" s="10"/>
      <c r="STJ22" s="6"/>
      <c r="STK22" s="56"/>
      <c r="STL22" s="48"/>
      <c r="STM22" s="2"/>
      <c r="STN22" s="4"/>
      <c r="STO22" s="15"/>
      <c r="STP22" s="4"/>
      <c r="SUB22" s="10"/>
      <c r="SUC22" s="10"/>
      <c r="SUD22" s="10"/>
      <c r="SUE22" s="10"/>
      <c r="SUF22" s="6"/>
      <c r="SUG22" s="56"/>
      <c r="SUH22" s="48"/>
      <c r="SUI22" s="2"/>
      <c r="SUJ22" s="4"/>
      <c r="SUK22" s="15"/>
      <c r="SUL22" s="4"/>
      <c r="SUX22" s="10"/>
      <c r="SUY22" s="10"/>
      <c r="SUZ22" s="10"/>
      <c r="SVA22" s="10"/>
      <c r="SVB22" s="6"/>
      <c r="SVC22" s="56"/>
      <c r="SVD22" s="48"/>
      <c r="SVE22" s="2"/>
      <c r="SVF22" s="4"/>
      <c r="SVG22" s="15"/>
      <c r="SVH22" s="4"/>
      <c r="SVT22" s="10"/>
      <c r="SVU22" s="10"/>
      <c r="SVV22" s="10"/>
      <c r="SVW22" s="10"/>
      <c r="SVX22" s="6"/>
      <c r="SVY22" s="56"/>
      <c r="SVZ22" s="48"/>
      <c r="SWA22" s="2"/>
      <c r="SWB22" s="4"/>
      <c r="SWC22" s="15"/>
      <c r="SWD22" s="4"/>
      <c r="SWP22" s="10"/>
      <c r="SWQ22" s="10"/>
      <c r="SWR22" s="10"/>
      <c r="SWS22" s="10"/>
      <c r="SWT22" s="6"/>
      <c r="SWU22" s="56"/>
      <c r="SWV22" s="48"/>
      <c r="SWW22" s="2"/>
      <c r="SWX22" s="4"/>
      <c r="SWY22" s="15"/>
      <c r="SWZ22" s="4"/>
      <c r="SXL22" s="10"/>
      <c r="SXM22" s="10"/>
      <c r="SXN22" s="10"/>
      <c r="SXO22" s="10"/>
      <c r="SXP22" s="6"/>
      <c r="SXQ22" s="56"/>
      <c r="SXR22" s="48"/>
      <c r="SXS22" s="2"/>
      <c r="SXT22" s="4"/>
      <c r="SXU22" s="15"/>
      <c r="SXV22" s="4"/>
      <c r="SYH22" s="10"/>
      <c r="SYI22" s="10"/>
      <c r="SYJ22" s="10"/>
      <c r="SYK22" s="10"/>
      <c r="SYL22" s="6"/>
      <c r="SYM22" s="56"/>
      <c r="SYN22" s="48"/>
      <c r="SYO22" s="2"/>
      <c r="SYP22" s="4"/>
      <c r="SYQ22" s="15"/>
      <c r="SYR22" s="4"/>
      <c r="SZD22" s="10"/>
      <c r="SZE22" s="10"/>
      <c r="SZF22" s="10"/>
      <c r="SZG22" s="10"/>
      <c r="SZH22" s="6"/>
      <c r="SZI22" s="56"/>
      <c r="SZJ22" s="48"/>
      <c r="SZK22" s="2"/>
      <c r="SZL22" s="4"/>
      <c r="SZM22" s="15"/>
      <c r="SZN22" s="4"/>
      <c r="SZZ22" s="10"/>
      <c r="TAA22" s="10"/>
      <c r="TAB22" s="10"/>
      <c r="TAC22" s="10"/>
      <c r="TAD22" s="6"/>
      <c r="TAE22" s="56"/>
      <c r="TAF22" s="48"/>
      <c r="TAG22" s="2"/>
      <c r="TAH22" s="4"/>
      <c r="TAI22" s="15"/>
      <c r="TAJ22" s="4"/>
      <c r="TAV22" s="10"/>
      <c r="TAW22" s="10"/>
      <c r="TAX22" s="10"/>
      <c r="TAY22" s="10"/>
      <c r="TAZ22" s="6"/>
      <c r="TBA22" s="56"/>
      <c r="TBB22" s="48"/>
      <c r="TBC22" s="2"/>
      <c r="TBD22" s="4"/>
      <c r="TBE22" s="15"/>
      <c r="TBF22" s="4"/>
      <c r="TBR22" s="10"/>
      <c r="TBS22" s="10"/>
      <c r="TBT22" s="10"/>
      <c r="TBU22" s="10"/>
      <c r="TBV22" s="6"/>
      <c r="TBW22" s="56"/>
      <c r="TBX22" s="48"/>
      <c r="TBY22" s="2"/>
      <c r="TBZ22" s="4"/>
      <c r="TCA22" s="15"/>
      <c r="TCB22" s="4"/>
      <c r="TCN22" s="10"/>
      <c r="TCO22" s="10"/>
      <c r="TCP22" s="10"/>
      <c r="TCQ22" s="10"/>
      <c r="TCR22" s="6"/>
      <c r="TCS22" s="56"/>
      <c r="TCT22" s="48"/>
      <c r="TCU22" s="2"/>
      <c r="TCV22" s="4"/>
      <c r="TCW22" s="15"/>
      <c r="TCX22" s="4"/>
      <c r="TDJ22" s="10"/>
      <c r="TDK22" s="10"/>
      <c r="TDL22" s="10"/>
      <c r="TDM22" s="10"/>
      <c r="TDN22" s="6"/>
      <c r="TDO22" s="56"/>
      <c r="TDP22" s="48"/>
      <c r="TDQ22" s="2"/>
      <c r="TDR22" s="4"/>
      <c r="TDS22" s="15"/>
      <c r="TDT22" s="4"/>
      <c r="TEF22" s="10"/>
      <c r="TEG22" s="10"/>
      <c r="TEH22" s="10"/>
      <c r="TEI22" s="10"/>
      <c r="TEJ22" s="6"/>
      <c r="TEK22" s="56"/>
      <c r="TEL22" s="48"/>
      <c r="TEM22" s="2"/>
      <c r="TEN22" s="4"/>
      <c r="TEO22" s="15"/>
      <c r="TEP22" s="4"/>
      <c r="TFB22" s="10"/>
      <c r="TFC22" s="10"/>
      <c r="TFD22" s="10"/>
      <c r="TFE22" s="10"/>
      <c r="TFF22" s="6"/>
      <c r="TFG22" s="56"/>
      <c r="TFH22" s="48"/>
      <c r="TFI22" s="2"/>
      <c r="TFJ22" s="4"/>
      <c r="TFK22" s="15"/>
      <c r="TFL22" s="4"/>
      <c r="TFX22" s="10"/>
      <c r="TFY22" s="10"/>
      <c r="TFZ22" s="10"/>
      <c r="TGA22" s="10"/>
      <c r="TGB22" s="6"/>
      <c r="TGC22" s="56"/>
      <c r="TGD22" s="48"/>
      <c r="TGE22" s="2"/>
      <c r="TGF22" s="4"/>
      <c r="TGG22" s="15"/>
      <c r="TGH22" s="4"/>
      <c r="TGT22" s="10"/>
      <c r="TGU22" s="10"/>
      <c r="TGV22" s="10"/>
      <c r="TGW22" s="10"/>
      <c r="TGX22" s="6"/>
      <c r="TGY22" s="56"/>
      <c r="TGZ22" s="48"/>
      <c r="THA22" s="2"/>
      <c r="THB22" s="4"/>
      <c r="THC22" s="15"/>
      <c r="THD22" s="4"/>
      <c r="THP22" s="10"/>
      <c r="THQ22" s="10"/>
      <c r="THR22" s="10"/>
      <c r="THS22" s="10"/>
      <c r="THT22" s="6"/>
      <c r="THU22" s="56"/>
      <c r="THV22" s="48"/>
      <c r="THW22" s="2"/>
      <c r="THX22" s="4"/>
      <c r="THY22" s="15"/>
      <c r="THZ22" s="4"/>
      <c r="TIL22" s="10"/>
      <c r="TIM22" s="10"/>
      <c r="TIN22" s="10"/>
      <c r="TIO22" s="10"/>
      <c r="TIP22" s="6"/>
      <c r="TIQ22" s="56"/>
      <c r="TIR22" s="48"/>
      <c r="TIS22" s="2"/>
      <c r="TIT22" s="4"/>
      <c r="TIU22" s="15"/>
      <c r="TIV22" s="4"/>
      <c r="TJH22" s="10"/>
      <c r="TJI22" s="10"/>
      <c r="TJJ22" s="10"/>
      <c r="TJK22" s="10"/>
      <c r="TJL22" s="6"/>
      <c r="TJM22" s="56"/>
      <c r="TJN22" s="48"/>
      <c r="TJO22" s="2"/>
      <c r="TJP22" s="4"/>
      <c r="TJQ22" s="15"/>
      <c r="TJR22" s="4"/>
      <c r="TKD22" s="10"/>
      <c r="TKE22" s="10"/>
      <c r="TKF22" s="10"/>
      <c r="TKG22" s="10"/>
      <c r="TKH22" s="6"/>
      <c r="TKI22" s="56"/>
      <c r="TKJ22" s="48"/>
      <c r="TKK22" s="2"/>
      <c r="TKL22" s="4"/>
      <c r="TKM22" s="15"/>
      <c r="TKN22" s="4"/>
      <c r="TKZ22" s="10"/>
      <c r="TLA22" s="10"/>
      <c r="TLB22" s="10"/>
      <c r="TLC22" s="10"/>
      <c r="TLD22" s="6"/>
      <c r="TLE22" s="56"/>
      <c r="TLF22" s="48"/>
      <c r="TLG22" s="2"/>
      <c r="TLH22" s="4"/>
      <c r="TLI22" s="15"/>
      <c r="TLJ22" s="4"/>
      <c r="TLV22" s="10"/>
      <c r="TLW22" s="10"/>
      <c r="TLX22" s="10"/>
      <c r="TLY22" s="10"/>
      <c r="TLZ22" s="6"/>
      <c r="TMA22" s="56"/>
      <c r="TMB22" s="48"/>
      <c r="TMC22" s="2"/>
      <c r="TMD22" s="4"/>
      <c r="TME22" s="15"/>
      <c r="TMF22" s="4"/>
      <c r="TMR22" s="10"/>
      <c r="TMS22" s="10"/>
      <c r="TMT22" s="10"/>
      <c r="TMU22" s="10"/>
      <c r="TMV22" s="6"/>
      <c r="TMW22" s="56"/>
      <c r="TMX22" s="48"/>
      <c r="TMY22" s="2"/>
      <c r="TMZ22" s="4"/>
      <c r="TNA22" s="15"/>
      <c r="TNB22" s="4"/>
      <c r="TNN22" s="10"/>
      <c r="TNO22" s="10"/>
      <c r="TNP22" s="10"/>
      <c r="TNQ22" s="10"/>
      <c r="TNR22" s="6"/>
      <c r="TNS22" s="56"/>
      <c r="TNT22" s="48"/>
      <c r="TNU22" s="2"/>
      <c r="TNV22" s="4"/>
      <c r="TNW22" s="15"/>
      <c r="TNX22" s="4"/>
      <c r="TOJ22" s="10"/>
      <c r="TOK22" s="10"/>
      <c r="TOL22" s="10"/>
      <c r="TOM22" s="10"/>
      <c r="TON22" s="6"/>
      <c r="TOO22" s="56"/>
      <c r="TOP22" s="48"/>
      <c r="TOQ22" s="2"/>
      <c r="TOR22" s="4"/>
      <c r="TOS22" s="15"/>
      <c r="TOT22" s="4"/>
      <c r="TPF22" s="10"/>
      <c r="TPG22" s="10"/>
      <c r="TPH22" s="10"/>
      <c r="TPI22" s="10"/>
      <c r="TPJ22" s="6"/>
      <c r="TPK22" s="56"/>
      <c r="TPL22" s="48"/>
      <c r="TPM22" s="2"/>
      <c r="TPN22" s="4"/>
      <c r="TPO22" s="15"/>
      <c r="TPP22" s="4"/>
      <c r="TQB22" s="10"/>
      <c r="TQC22" s="10"/>
      <c r="TQD22" s="10"/>
      <c r="TQE22" s="10"/>
      <c r="TQF22" s="6"/>
      <c r="TQG22" s="56"/>
      <c r="TQH22" s="48"/>
      <c r="TQI22" s="2"/>
      <c r="TQJ22" s="4"/>
      <c r="TQK22" s="15"/>
      <c r="TQL22" s="4"/>
      <c r="TQX22" s="10"/>
      <c r="TQY22" s="10"/>
      <c r="TQZ22" s="10"/>
      <c r="TRA22" s="10"/>
      <c r="TRB22" s="6"/>
      <c r="TRC22" s="56"/>
      <c r="TRD22" s="48"/>
      <c r="TRE22" s="2"/>
      <c r="TRF22" s="4"/>
      <c r="TRG22" s="15"/>
      <c r="TRH22" s="4"/>
      <c r="TRT22" s="10"/>
      <c r="TRU22" s="10"/>
      <c r="TRV22" s="10"/>
      <c r="TRW22" s="10"/>
      <c r="TRX22" s="6"/>
      <c r="TRY22" s="56"/>
      <c r="TRZ22" s="48"/>
      <c r="TSA22" s="2"/>
      <c r="TSB22" s="4"/>
      <c r="TSC22" s="15"/>
      <c r="TSD22" s="4"/>
      <c r="TSP22" s="10"/>
      <c r="TSQ22" s="10"/>
      <c r="TSR22" s="10"/>
      <c r="TSS22" s="10"/>
      <c r="TST22" s="6"/>
      <c r="TSU22" s="56"/>
      <c r="TSV22" s="48"/>
      <c r="TSW22" s="2"/>
      <c r="TSX22" s="4"/>
      <c r="TSY22" s="15"/>
      <c r="TSZ22" s="4"/>
      <c r="TTL22" s="10"/>
      <c r="TTM22" s="10"/>
      <c r="TTN22" s="10"/>
      <c r="TTO22" s="10"/>
      <c r="TTP22" s="6"/>
      <c r="TTQ22" s="56"/>
      <c r="TTR22" s="48"/>
      <c r="TTS22" s="2"/>
      <c r="TTT22" s="4"/>
      <c r="TTU22" s="15"/>
      <c r="TTV22" s="4"/>
      <c r="TUH22" s="10"/>
      <c r="TUI22" s="10"/>
      <c r="TUJ22" s="10"/>
      <c r="TUK22" s="10"/>
      <c r="TUL22" s="6"/>
      <c r="TUM22" s="56"/>
      <c r="TUN22" s="48"/>
      <c r="TUO22" s="2"/>
      <c r="TUP22" s="4"/>
      <c r="TUQ22" s="15"/>
      <c r="TUR22" s="4"/>
      <c r="TVD22" s="10"/>
      <c r="TVE22" s="10"/>
      <c r="TVF22" s="10"/>
      <c r="TVG22" s="10"/>
      <c r="TVH22" s="6"/>
      <c r="TVI22" s="56"/>
      <c r="TVJ22" s="48"/>
      <c r="TVK22" s="2"/>
      <c r="TVL22" s="4"/>
      <c r="TVM22" s="15"/>
      <c r="TVN22" s="4"/>
      <c r="TVZ22" s="10"/>
      <c r="TWA22" s="10"/>
      <c r="TWB22" s="10"/>
      <c r="TWC22" s="10"/>
      <c r="TWD22" s="6"/>
      <c r="TWE22" s="56"/>
      <c r="TWF22" s="48"/>
      <c r="TWG22" s="2"/>
      <c r="TWH22" s="4"/>
      <c r="TWI22" s="15"/>
      <c r="TWJ22" s="4"/>
      <c r="TWV22" s="10"/>
      <c r="TWW22" s="10"/>
      <c r="TWX22" s="10"/>
      <c r="TWY22" s="10"/>
      <c r="TWZ22" s="6"/>
      <c r="TXA22" s="56"/>
      <c r="TXB22" s="48"/>
      <c r="TXC22" s="2"/>
      <c r="TXD22" s="4"/>
      <c r="TXE22" s="15"/>
      <c r="TXF22" s="4"/>
      <c r="TXR22" s="10"/>
      <c r="TXS22" s="10"/>
      <c r="TXT22" s="10"/>
      <c r="TXU22" s="10"/>
      <c r="TXV22" s="6"/>
      <c r="TXW22" s="56"/>
      <c r="TXX22" s="48"/>
      <c r="TXY22" s="2"/>
      <c r="TXZ22" s="4"/>
      <c r="TYA22" s="15"/>
      <c r="TYB22" s="4"/>
      <c r="TYN22" s="10"/>
      <c r="TYO22" s="10"/>
      <c r="TYP22" s="10"/>
      <c r="TYQ22" s="10"/>
      <c r="TYR22" s="6"/>
      <c r="TYS22" s="56"/>
      <c r="TYT22" s="48"/>
      <c r="TYU22" s="2"/>
      <c r="TYV22" s="4"/>
      <c r="TYW22" s="15"/>
      <c r="TYX22" s="4"/>
      <c r="TZJ22" s="10"/>
      <c r="TZK22" s="10"/>
      <c r="TZL22" s="10"/>
      <c r="TZM22" s="10"/>
      <c r="TZN22" s="6"/>
      <c r="TZO22" s="56"/>
      <c r="TZP22" s="48"/>
      <c r="TZQ22" s="2"/>
      <c r="TZR22" s="4"/>
      <c r="TZS22" s="15"/>
      <c r="TZT22" s="4"/>
      <c r="UAF22" s="10"/>
      <c r="UAG22" s="10"/>
      <c r="UAH22" s="10"/>
      <c r="UAI22" s="10"/>
      <c r="UAJ22" s="6"/>
      <c r="UAK22" s="56"/>
      <c r="UAL22" s="48"/>
      <c r="UAM22" s="2"/>
      <c r="UAN22" s="4"/>
      <c r="UAO22" s="15"/>
      <c r="UAP22" s="4"/>
      <c r="UBB22" s="10"/>
      <c r="UBC22" s="10"/>
      <c r="UBD22" s="10"/>
      <c r="UBE22" s="10"/>
      <c r="UBF22" s="6"/>
      <c r="UBG22" s="56"/>
      <c r="UBH22" s="48"/>
      <c r="UBI22" s="2"/>
      <c r="UBJ22" s="4"/>
      <c r="UBK22" s="15"/>
      <c r="UBL22" s="4"/>
      <c r="UBX22" s="10"/>
      <c r="UBY22" s="10"/>
      <c r="UBZ22" s="10"/>
      <c r="UCA22" s="10"/>
      <c r="UCB22" s="6"/>
      <c r="UCC22" s="56"/>
      <c r="UCD22" s="48"/>
      <c r="UCE22" s="2"/>
      <c r="UCF22" s="4"/>
      <c r="UCG22" s="15"/>
      <c r="UCH22" s="4"/>
      <c r="UCT22" s="10"/>
      <c r="UCU22" s="10"/>
      <c r="UCV22" s="10"/>
      <c r="UCW22" s="10"/>
      <c r="UCX22" s="6"/>
      <c r="UCY22" s="56"/>
      <c r="UCZ22" s="48"/>
      <c r="UDA22" s="2"/>
      <c r="UDB22" s="4"/>
      <c r="UDC22" s="15"/>
      <c r="UDD22" s="4"/>
      <c r="UDP22" s="10"/>
      <c r="UDQ22" s="10"/>
      <c r="UDR22" s="10"/>
      <c r="UDS22" s="10"/>
      <c r="UDT22" s="6"/>
      <c r="UDU22" s="56"/>
      <c r="UDV22" s="48"/>
      <c r="UDW22" s="2"/>
      <c r="UDX22" s="4"/>
      <c r="UDY22" s="15"/>
      <c r="UDZ22" s="4"/>
      <c r="UEL22" s="10"/>
      <c r="UEM22" s="10"/>
      <c r="UEN22" s="10"/>
      <c r="UEO22" s="10"/>
      <c r="UEP22" s="6"/>
      <c r="UEQ22" s="56"/>
      <c r="UER22" s="48"/>
      <c r="UES22" s="2"/>
      <c r="UET22" s="4"/>
      <c r="UEU22" s="15"/>
      <c r="UEV22" s="4"/>
      <c r="UFH22" s="10"/>
      <c r="UFI22" s="10"/>
      <c r="UFJ22" s="10"/>
      <c r="UFK22" s="10"/>
      <c r="UFL22" s="6"/>
      <c r="UFM22" s="56"/>
      <c r="UFN22" s="48"/>
      <c r="UFO22" s="2"/>
      <c r="UFP22" s="4"/>
      <c r="UFQ22" s="15"/>
      <c r="UFR22" s="4"/>
      <c r="UGD22" s="10"/>
      <c r="UGE22" s="10"/>
      <c r="UGF22" s="10"/>
      <c r="UGG22" s="10"/>
      <c r="UGH22" s="6"/>
      <c r="UGI22" s="56"/>
      <c r="UGJ22" s="48"/>
      <c r="UGK22" s="2"/>
      <c r="UGL22" s="4"/>
      <c r="UGM22" s="15"/>
      <c r="UGN22" s="4"/>
      <c r="UGZ22" s="10"/>
      <c r="UHA22" s="10"/>
      <c r="UHB22" s="10"/>
      <c r="UHC22" s="10"/>
      <c r="UHD22" s="6"/>
      <c r="UHE22" s="56"/>
      <c r="UHF22" s="48"/>
      <c r="UHG22" s="2"/>
      <c r="UHH22" s="4"/>
      <c r="UHI22" s="15"/>
      <c r="UHJ22" s="4"/>
      <c r="UHV22" s="10"/>
      <c r="UHW22" s="10"/>
      <c r="UHX22" s="10"/>
      <c r="UHY22" s="10"/>
      <c r="UHZ22" s="6"/>
      <c r="UIA22" s="56"/>
      <c r="UIB22" s="48"/>
      <c r="UIC22" s="2"/>
      <c r="UID22" s="4"/>
      <c r="UIE22" s="15"/>
      <c r="UIF22" s="4"/>
      <c r="UIR22" s="10"/>
      <c r="UIS22" s="10"/>
      <c r="UIT22" s="10"/>
      <c r="UIU22" s="10"/>
      <c r="UIV22" s="6"/>
      <c r="UIW22" s="56"/>
      <c r="UIX22" s="48"/>
      <c r="UIY22" s="2"/>
      <c r="UIZ22" s="4"/>
      <c r="UJA22" s="15"/>
      <c r="UJB22" s="4"/>
      <c r="UJN22" s="10"/>
      <c r="UJO22" s="10"/>
      <c r="UJP22" s="10"/>
      <c r="UJQ22" s="10"/>
      <c r="UJR22" s="6"/>
      <c r="UJS22" s="56"/>
      <c r="UJT22" s="48"/>
      <c r="UJU22" s="2"/>
      <c r="UJV22" s="4"/>
      <c r="UJW22" s="15"/>
      <c r="UJX22" s="4"/>
      <c r="UKJ22" s="10"/>
      <c r="UKK22" s="10"/>
      <c r="UKL22" s="10"/>
      <c r="UKM22" s="10"/>
      <c r="UKN22" s="6"/>
      <c r="UKO22" s="56"/>
      <c r="UKP22" s="48"/>
      <c r="UKQ22" s="2"/>
      <c r="UKR22" s="4"/>
      <c r="UKS22" s="15"/>
      <c r="UKT22" s="4"/>
      <c r="ULF22" s="10"/>
      <c r="ULG22" s="10"/>
      <c r="ULH22" s="10"/>
      <c r="ULI22" s="10"/>
      <c r="ULJ22" s="6"/>
      <c r="ULK22" s="56"/>
      <c r="ULL22" s="48"/>
      <c r="ULM22" s="2"/>
      <c r="ULN22" s="4"/>
      <c r="ULO22" s="15"/>
      <c r="ULP22" s="4"/>
      <c r="UMB22" s="10"/>
      <c r="UMC22" s="10"/>
      <c r="UMD22" s="10"/>
      <c r="UME22" s="10"/>
      <c r="UMF22" s="6"/>
      <c r="UMG22" s="56"/>
      <c r="UMH22" s="48"/>
      <c r="UMI22" s="2"/>
      <c r="UMJ22" s="4"/>
      <c r="UMK22" s="15"/>
      <c r="UML22" s="4"/>
      <c r="UMX22" s="10"/>
      <c r="UMY22" s="10"/>
      <c r="UMZ22" s="10"/>
      <c r="UNA22" s="10"/>
      <c r="UNB22" s="6"/>
      <c r="UNC22" s="56"/>
      <c r="UND22" s="48"/>
      <c r="UNE22" s="2"/>
      <c r="UNF22" s="4"/>
      <c r="UNG22" s="15"/>
      <c r="UNH22" s="4"/>
      <c r="UNT22" s="10"/>
      <c r="UNU22" s="10"/>
      <c r="UNV22" s="10"/>
      <c r="UNW22" s="10"/>
      <c r="UNX22" s="6"/>
      <c r="UNY22" s="56"/>
      <c r="UNZ22" s="48"/>
      <c r="UOA22" s="2"/>
      <c r="UOB22" s="4"/>
      <c r="UOC22" s="15"/>
      <c r="UOD22" s="4"/>
      <c r="UOP22" s="10"/>
      <c r="UOQ22" s="10"/>
      <c r="UOR22" s="10"/>
      <c r="UOS22" s="10"/>
      <c r="UOT22" s="6"/>
      <c r="UOU22" s="56"/>
      <c r="UOV22" s="48"/>
      <c r="UOW22" s="2"/>
      <c r="UOX22" s="4"/>
      <c r="UOY22" s="15"/>
      <c r="UOZ22" s="4"/>
      <c r="UPL22" s="10"/>
      <c r="UPM22" s="10"/>
      <c r="UPN22" s="10"/>
      <c r="UPO22" s="10"/>
      <c r="UPP22" s="6"/>
      <c r="UPQ22" s="56"/>
      <c r="UPR22" s="48"/>
      <c r="UPS22" s="2"/>
      <c r="UPT22" s="4"/>
      <c r="UPU22" s="15"/>
      <c r="UPV22" s="4"/>
      <c r="UQH22" s="10"/>
      <c r="UQI22" s="10"/>
      <c r="UQJ22" s="10"/>
      <c r="UQK22" s="10"/>
      <c r="UQL22" s="6"/>
      <c r="UQM22" s="56"/>
      <c r="UQN22" s="48"/>
      <c r="UQO22" s="2"/>
      <c r="UQP22" s="4"/>
      <c r="UQQ22" s="15"/>
      <c r="UQR22" s="4"/>
      <c r="URD22" s="10"/>
      <c r="URE22" s="10"/>
      <c r="URF22" s="10"/>
      <c r="URG22" s="10"/>
      <c r="URH22" s="6"/>
      <c r="URI22" s="56"/>
      <c r="URJ22" s="48"/>
      <c r="URK22" s="2"/>
      <c r="URL22" s="4"/>
      <c r="URM22" s="15"/>
      <c r="URN22" s="4"/>
      <c r="URZ22" s="10"/>
      <c r="USA22" s="10"/>
      <c r="USB22" s="10"/>
      <c r="USC22" s="10"/>
      <c r="USD22" s="6"/>
      <c r="USE22" s="56"/>
      <c r="USF22" s="48"/>
      <c r="USG22" s="2"/>
      <c r="USH22" s="4"/>
      <c r="USI22" s="15"/>
      <c r="USJ22" s="4"/>
      <c r="USV22" s="10"/>
      <c r="USW22" s="10"/>
      <c r="USX22" s="10"/>
      <c r="USY22" s="10"/>
      <c r="USZ22" s="6"/>
      <c r="UTA22" s="56"/>
      <c r="UTB22" s="48"/>
      <c r="UTC22" s="2"/>
      <c r="UTD22" s="4"/>
      <c r="UTE22" s="15"/>
      <c r="UTF22" s="4"/>
      <c r="UTR22" s="10"/>
      <c r="UTS22" s="10"/>
      <c r="UTT22" s="10"/>
      <c r="UTU22" s="10"/>
      <c r="UTV22" s="6"/>
      <c r="UTW22" s="56"/>
      <c r="UTX22" s="48"/>
      <c r="UTY22" s="2"/>
      <c r="UTZ22" s="4"/>
      <c r="UUA22" s="15"/>
      <c r="UUB22" s="4"/>
      <c r="UUN22" s="10"/>
      <c r="UUO22" s="10"/>
      <c r="UUP22" s="10"/>
      <c r="UUQ22" s="10"/>
      <c r="UUR22" s="6"/>
      <c r="UUS22" s="56"/>
      <c r="UUT22" s="48"/>
      <c r="UUU22" s="2"/>
      <c r="UUV22" s="4"/>
      <c r="UUW22" s="15"/>
      <c r="UUX22" s="4"/>
      <c r="UVJ22" s="10"/>
      <c r="UVK22" s="10"/>
      <c r="UVL22" s="10"/>
      <c r="UVM22" s="10"/>
      <c r="UVN22" s="6"/>
      <c r="UVO22" s="56"/>
      <c r="UVP22" s="48"/>
      <c r="UVQ22" s="2"/>
      <c r="UVR22" s="4"/>
      <c r="UVS22" s="15"/>
      <c r="UVT22" s="4"/>
      <c r="UWF22" s="10"/>
      <c r="UWG22" s="10"/>
      <c r="UWH22" s="10"/>
      <c r="UWI22" s="10"/>
      <c r="UWJ22" s="6"/>
      <c r="UWK22" s="56"/>
      <c r="UWL22" s="48"/>
      <c r="UWM22" s="2"/>
      <c r="UWN22" s="4"/>
      <c r="UWO22" s="15"/>
      <c r="UWP22" s="4"/>
      <c r="UXB22" s="10"/>
      <c r="UXC22" s="10"/>
      <c r="UXD22" s="10"/>
      <c r="UXE22" s="10"/>
      <c r="UXF22" s="6"/>
      <c r="UXG22" s="56"/>
      <c r="UXH22" s="48"/>
      <c r="UXI22" s="2"/>
      <c r="UXJ22" s="4"/>
      <c r="UXK22" s="15"/>
      <c r="UXL22" s="4"/>
      <c r="UXX22" s="10"/>
      <c r="UXY22" s="10"/>
      <c r="UXZ22" s="10"/>
      <c r="UYA22" s="10"/>
      <c r="UYB22" s="6"/>
      <c r="UYC22" s="56"/>
      <c r="UYD22" s="48"/>
      <c r="UYE22" s="2"/>
      <c r="UYF22" s="4"/>
      <c r="UYG22" s="15"/>
      <c r="UYH22" s="4"/>
      <c r="UYT22" s="10"/>
      <c r="UYU22" s="10"/>
      <c r="UYV22" s="10"/>
      <c r="UYW22" s="10"/>
      <c r="UYX22" s="6"/>
      <c r="UYY22" s="56"/>
      <c r="UYZ22" s="48"/>
      <c r="UZA22" s="2"/>
      <c r="UZB22" s="4"/>
      <c r="UZC22" s="15"/>
      <c r="UZD22" s="4"/>
      <c r="UZP22" s="10"/>
      <c r="UZQ22" s="10"/>
      <c r="UZR22" s="10"/>
      <c r="UZS22" s="10"/>
      <c r="UZT22" s="6"/>
      <c r="UZU22" s="56"/>
      <c r="UZV22" s="48"/>
      <c r="UZW22" s="2"/>
      <c r="UZX22" s="4"/>
      <c r="UZY22" s="15"/>
      <c r="UZZ22" s="4"/>
      <c r="VAL22" s="10"/>
      <c r="VAM22" s="10"/>
      <c r="VAN22" s="10"/>
      <c r="VAO22" s="10"/>
      <c r="VAP22" s="6"/>
      <c r="VAQ22" s="56"/>
      <c r="VAR22" s="48"/>
      <c r="VAS22" s="2"/>
      <c r="VAT22" s="4"/>
      <c r="VAU22" s="15"/>
      <c r="VAV22" s="4"/>
      <c r="VBH22" s="10"/>
      <c r="VBI22" s="10"/>
      <c r="VBJ22" s="10"/>
      <c r="VBK22" s="10"/>
      <c r="VBL22" s="6"/>
      <c r="VBM22" s="56"/>
      <c r="VBN22" s="48"/>
      <c r="VBO22" s="2"/>
      <c r="VBP22" s="4"/>
      <c r="VBQ22" s="15"/>
      <c r="VBR22" s="4"/>
      <c r="VCD22" s="10"/>
      <c r="VCE22" s="10"/>
      <c r="VCF22" s="10"/>
      <c r="VCG22" s="10"/>
      <c r="VCH22" s="6"/>
      <c r="VCI22" s="56"/>
      <c r="VCJ22" s="48"/>
      <c r="VCK22" s="2"/>
      <c r="VCL22" s="4"/>
      <c r="VCM22" s="15"/>
      <c r="VCN22" s="4"/>
      <c r="VCZ22" s="10"/>
      <c r="VDA22" s="10"/>
      <c r="VDB22" s="10"/>
      <c r="VDC22" s="10"/>
      <c r="VDD22" s="6"/>
      <c r="VDE22" s="56"/>
      <c r="VDF22" s="48"/>
      <c r="VDG22" s="2"/>
      <c r="VDH22" s="4"/>
      <c r="VDI22" s="15"/>
      <c r="VDJ22" s="4"/>
      <c r="VDV22" s="10"/>
      <c r="VDW22" s="10"/>
      <c r="VDX22" s="10"/>
      <c r="VDY22" s="10"/>
      <c r="VDZ22" s="6"/>
      <c r="VEA22" s="56"/>
      <c r="VEB22" s="48"/>
      <c r="VEC22" s="2"/>
      <c r="VED22" s="4"/>
      <c r="VEE22" s="15"/>
      <c r="VEF22" s="4"/>
      <c r="VER22" s="10"/>
      <c r="VES22" s="10"/>
      <c r="VET22" s="10"/>
      <c r="VEU22" s="10"/>
      <c r="VEV22" s="6"/>
      <c r="VEW22" s="56"/>
      <c r="VEX22" s="48"/>
      <c r="VEY22" s="2"/>
      <c r="VEZ22" s="4"/>
      <c r="VFA22" s="15"/>
      <c r="VFB22" s="4"/>
      <c r="VFN22" s="10"/>
      <c r="VFO22" s="10"/>
      <c r="VFP22" s="10"/>
      <c r="VFQ22" s="10"/>
      <c r="VFR22" s="6"/>
      <c r="VFS22" s="56"/>
      <c r="VFT22" s="48"/>
      <c r="VFU22" s="2"/>
      <c r="VFV22" s="4"/>
      <c r="VFW22" s="15"/>
      <c r="VFX22" s="4"/>
      <c r="VGJ22" s="10"/>
      <c r="VGK22" s="10"/>
      <c r="VGL22" s="10"/>
      <c r="VGM22" s="10"/>
      <c r="VGN22" s="6"/>
      <c r="VGO22" s="56"/>
      <c r="VGP22" s="48"/>
      <c r="VGQ22" s="2"/>
      <c r="VGR22" s="4"/>
      <c r="VGS22" s="15"/>
      <c r="VGT22" s="4"/>
      <c r="VHF22" s="10"/>
      <c r="VHG22" s="10"/>
      <c r="VHH22" s="10"/>
      <c r="VHI22" s="10"/>
      <c r="VHJ22" s="6"/>
      <c r="VHK22" s="56"/>
      <c r="VHL22" s="48"/>
      <c r="VHM22" s="2"/>
      <c r="VHN22" s="4"/>
      <c r="VHO22" s="15"/>
      <c r="VHP22" s="4"/>
      <c r="VIB22" s="10"/>
      <c r="VIC22" s="10"/>
      <c r="VID22" s="10"/>
      <c r="VIE22" s="10"/>
      <c r="VIF22" s="6"/>
      <c r="VIG22" s="56"/>
      <c r="VIH22" s="48"/>
      <c r="VII22" s="2"/>
      <c r="VIJ22" s="4"/>
      <c r="VIK22" s="15"/>
      <c r="VIL22" s="4"/>
      <c r="VIX22" s="10"/>
      <c r="VIY22" s="10"/>
      <c r="VIZ22" s="10"/>
      <c r="VJA22" s="10"/>
      <c r="VJB22" s="6"/>
      <c r="VJC22" s="56"/>
      <c r="VJD22" s="48"/>
      <c r="VJE22" s="2"/>
      <c r="VJF22" s="4"/>
      <c r="VJG22" s="15"/>
      <c r="VJH22" s="4"/>
      <c r="VJT22" s="10"/>
      <c r="VJU22" s="10"/>
      <c r="VJV22" s="10"/>
      <c r="VJW22" s="10"/>
      <c r="VJX22" s="6"/>
      <c r="VJY22" s="56"/>
      <c r="VJZ22" s="48"/>
      <c r="VKA22" s="2"/>
      <c r="VKB22" s="4"/>
      <c r="VKC22" s="15"/>
      <c r="VKD22" s="4"/>
      <c r="VKP22" s="10"/>
      <c r="VKQ22" s="10"/>
      <c r="VKR22" s="10"/>
      <c r="VKS22" s="10"/>
      <c r="VKT22" s="6"/>
      <c r="VKU22" s="56"/>
      <c r="VKV22" s="48"/>
      <c r="VKW22" s="2"/>
      <c r="VKX22" s="4"/>
      <c r="VKY22" s="15"/>
      <c r="VKZ22" s="4"/>
      <c r="VLL22" s="10"/>
      <c r="VLM22" s="10"/>
      <c r="VLN22" s="10"/>
      <c r="VLO22" s="10"/>
      <c r="VLP22" s="6"/>
      <c r="VLQ22" s="56"/>
      <c r="VLR22" s="48"/>
      <c r="VLS22" s="2"/>
      <c r="VLT22" s="4"/>
      <c r="VLU22" s="15"/>
      <c r="VLV22" s="4"/>
      <c r="VMH22" s="10"/>
      <c r="VMI22" s="10"/>
      <c r="VMJ22" s="10"/>
      <c r="VMK22" s="10"/>
      <c r="VML22" s="6"/>
      <c r="VMM22" s="56"/>
      <c r="VMN22" s="48"/>
      <c r="VMO22" s="2"/>
      <c r="VMP22" s="4"/>
      <c r="VMQ22" s="15"/>
      <c r="VMR22" s="4"/>
      <c r="VND22" s="10"/>
      <c r="VNE22" s="10"/>
      <c r="VNF22" s="10"/>
      <c r="VNG22" s="10"/>
      <c r="VNH22" s="6"/>
      <c r="VNI22" s="56"/>
      <c r="VNJ22" s="48"/>
      <c r="VNK22" s="2"/>
      <c r="VNL22" s="4"/>
      <c r="VNM22" s="15"/>
      <c r="VNN22" s="4"/>
      <c r="VNZ22" s="10"/>
      <c r="VOA22" s="10"/>
      <c r="VOB22" s="10"/>
      <c r="VOC22" s="10"/>
      <c r="VOD22" s="6"/>
      <c r="VOE22" s="56"/>
      <c r="VOF22" s="48"/>
      <c r="VOG22" s="2"/>
      <c r="VOH22" s="4"/>
      <c r="VOI22" s="15"/>
      <c r="VOJ22" s="4"/>
      <c r="VOV22" s="10"/>
      <c r="VOW22" s="10"/>
      <c r="VOX22" s="10"/>
      <c r="VOY22" s="10"/>
      <c r="VOZ22" s="6"/>
      <c r="VPA22" s="56"/>
      <c r="VPB22" s="48"/>
      <c r="VPC22" s="2"/>
      <c r="VPD22" s="4"/>
      <c r="VPE22" s="15"/>
      <c r="VPF22" s="4"/>
      <c r="VPR22" s="10"/>
      <c r="VPS22" s="10"/>
      <c r="VPT22" s="10"/>
      <c r="VPU22" s="10"/>
      <c r="VPV22" s="6"/>
      <c r="VPW22" s="56"/>
      <c r="VPX22" s="48"/>
      <c r="VPY22" s="2"/>
      <c r="VPZ22" s="4"/>
      <c r="VQA22" s="15"/>
      <c r="VQB22" s="4"/>
      <c r="VQN22" s="10"/>
      <c r="VQO22" s="10"/>
      <c r="VQP22" s="10"/>
      <c r="VQQ22" s="10"/>
      <c r="VQR22" s="6"/>
      <c r="VQS22" s="56"/>
      <c r="VQT22" s="48"/>
      <c r="VQU22" s="2"/>
      <c r="VQV22" s="4"/>
      <c r="VQW22" s="15"/>
      <c r="VQX22" s="4"/>
      <c r="VRJ22" s="10"/>
      <c r="VRK22" s="10"/>
      <c r="VRL22" s="10"/>
      <c r="VRM22" s="10"/>
      <c r="VRN22" s="6"/>
      <c r="VRO22" s="56"/>
      <c r="VRP22" s="48"/>
      <c r="VRQ22" s="2"/>
      <c r="VRR22" s="4"/>
      <c r="VRS22" s="15"/>
      <c r="VRT22" s="4"/>
      <c r="VSF22" s="10"/>
      <c r="VSG22" s="10"/>
      <c r="VSH22" s="10"/>
      <c r="VSI22" s="10"/>
      <c r="VSJ22" s="6"/>
      <c r="VSK22" s="56"/>
      <c r="VSL22" s="48"/>
      <c r="VSM22" s="2"/>
      <c r="VSN22" s="4"/>
      <c r="VSO22" s="15"/>
      <c r="VSP22" s="4"/>
      <c r="VTB22" s="10"/>
      <c r="VTC22" s="10"/>
      <c r="VTD22" s="10"/>
      <c r="VTE22" s="10"/>
      <c r="VTF22" s="6"/>
      <c r="VTG22" s="56"/>
      <c r="VTH22" s="48"/>
      <c r="VTI22" s="2"/>
      <c r="VTJ22" s="4"/>
      <c r="VTK22" s="15"/>
      <c r="VTL22" s="4"/>
      <c r="VTX22" s="10"/>
      <c r="VTY22" s="10"/>
      <c r="VTZ22" s="10"/>
      <c r="VUA22" s="10"/>
      <c r="VUB22" s="6"/>
      <c r="VUC22" s="56"/>
      <c r="VUD22" s="48"/>
      <c r="VUE22" s="2"/>
      <c r="VUF22" s="4"/>
      <c r="VUG22" s="15"/>
      <c r="VUH22" s="4"/>
      <c r="VUT22" s="10"/>
      <c r="VUU22" s="10"/>
      <c r="VUV22" s="10"/>
      <c r="VUW22" s="10"/>
      <c r="VUX22" s="6"/>
      <c r="VUY22" s="56"/>
      <c r="VUZ22" s="48"/>
      <c r="VVA22" s="2"/>
      <c r="VVB22" s="4"/>
      <c r="VVC22" s="15"/>
      <c r="VVD22" s="4"/>
      <c r="VVP22" s="10"/>
      <c r="VVQ22" s="10"/>
      <c r="VVR22" s="10"/>
      <c r="VVS22" s="10"/>
      <c r="VVT22" s="6"/>
      <c r="VVU22" s="56"/>
      <c r="VVV22" s="48"/>
      <c r="VVW22" s="2"/>
      <c r="VVX22" s="4"/>
      <c r="VVY22" s="15"/>
      <c r="VVZ22" s="4"/>
      <c r="VWL22" s="10"/>
      <c r="VWM22" s="10"/>
      <c r="VWN22" s="10"/>
      <c r="VWO22" s="10"/>
      <c r="VWP22" s="6"/>
      <c r="VWQ22" s="56"/>
      <c r="VWR22" s="48"/>
      <c r="VWS22" s="2"/>
      <c r="VWT22" s="4"/>
      <c r="VWU22" s="15"/>
      <c r="VWV22" s="4"/>
      <c r="VXH22" s="10"/>
      <c r="VXI22" s="10"/>
      <c r="VXJ22" s="10"/>
      <c r="VXK22" s="10"/>
      <c r="VXL22" s="6"/>
      <c r="VXM22" s="56"/>
      <c r="VXN22" s="48"/>
      <c r="VXO22" s="2"/>
      <c r="VXP22" s="4"/>
      <c r="VXQ22" s="15"/>
      <c r="VXR22" s="4"/>
      <c r="VYD22" s="10"/>
      <c r="VYE22" s="10"/>
      <c r="VYF22" s="10"/>
      <c r="VYG22" s="10"/>
      <c r="VYH22" s="6"/>
      <c r="VYI22" s="56"/>
      <c r="VYJ22" s="48"/>
      <c r="VYK22" s="2"/>
      <c r="VYL22" s="4"/>
      <c r="VYM22" s="15"/>
      <c r="VYN22" s="4"/>
      <c r="VYZ22" s="10"/>
      <c r="VZA22" s="10"/>
      <c r="VZB22" s="10"/>
      <c r="VZC22" s="10"/>
      <c r="VZD22" s="6"/>
      <c r="VZE22" s="56"/>
      <c r="VZF22" s="48"/>
      <c r="VZG22" s="2"/>
      <c r="VZH22" s="4"/>
      <c r="VZI22" s="15"/>
      <c r="VZJ22" s="4"/>
      <c r="VZV22" s="10"/>
      <c r="VZW22" s="10"/>
      <c r="VZX22" s="10"/>
      <c r="VZY22" s="10"/>
      <c r="VZZ22" s="6"/>
      <c r="WAA22" s="56"/>
      <c r="WAB22" s="48"/>
      <c r="WAC22" s="2"/>
      <c r="WAD22" s="4"/>
      <c r="WAE22" s="15"/>
      <c r="WAF22" s="4"/>
      <c r="WAR22" s="10"/>
      <c r="WAS22" s="10"/>
      <c r="WAT22" s="10"/>
      <c r="WAU22" s="10"/>
      <c r="WAV22" s="6"/>
      <c r="WAW22" s="56"/>
      <c r="WAX22" s="48"/>
      <c r="WAY22" s="2"/>
      <c r="WAZ22" s="4"/>
      <c r="WBA22" s="15"/>
      <c r="WBB22" s="4"/>
      <c r="WBN22" s="10"/>
      <c r="WBO22" s="10"/>
      <c r="WBP22" s="10"/>
      <c r="WBQ22" s="10"/>
      <c r="WBR22" s="6"/>
      <c r="WBS22" s="56"/>
      <c r="WBT22" s="48"/>
      <c r="WBU22" s="2"/>
      <c r="WBV22" s="4"/>
      <c r="WBW22" s="15"/>
      <c r="WBX22" s="4"/>
      <c r="WCJ22" s="10"/>
      <c r="WCK22" s="10"/>
      <c r="WCL22" s="10"/>
      <c r="WCM22" s="10"/>
      <c r="WCN22" s="6"/>
      <c r="WCO22" s="56"/>
      <c r="WCP22" s="48"/>
      <c r="WCQ22" s="2"/>
      <c r="WCR22" s="4"/>
      <c r="WCS22" s="15"/>
      <c r="WCT22" s="4"/>
      <c r="WDF22" s="10"/>
      <c r="WDG22" s="10"/>
      <c r="WDH22" s="10"/>
      <c r="WDI22" s="10"/>
      <c r="WDJ22" s="6"/>
      <c r="WDK22" s="56"/>
      <c r="WDL22" s="48"/>
      <c r="WDM22" s="2"/>
      <c r="WDN22" s="4"/>
      <c r="WDO22" s="15"/>
      <c r="WDP22" s="4"/>
      <c r="WEB22" s="10"/>
      <c r="WEC22" s="10"/>
      <c r="WED22" s="10"/>
      <c r="WEE22" s="10"/>
      <c r="WEF22" s="6"/>
      <c r="WEG22" s="56"/>
      <c r="WEH22" s="48"/>
      <c r="WEI22" s="2"/>
      <c r="WEJ22" s="4"/>
      <c r="WEK22" s="15"/>
      <c r="WEL22" s="4"/>
      <c r="WEX22" s="10"/>
      <c r="WEY22" s="10"/>
      <c r="WEZ22" s="10"/>
      <c r="WFA22" s="10"/>
      <c r="WFB22" s="6"/>
      <c r="WFC22" s="56"/>
      <c r="WFD22" s="48"/>
      <c r="WFE22" s="2"/>
      <c r="WFF22" s="4"/>
      <c r="WFG22" s="15"/>
      <c r="WFH22" s="4"/>
      <c r="WFT22" s="10"/>
      <c r="WFU22" s="10"/>
      <c r="WFV22" s="10"/>
      <c r="WFW22" s="10"/>
      <c r="WFX22" s="6"/>
      <c r="WFY22" s="56"/>
      <c r="WFZ22" s="48"/>
      <c r="WGA22" s="2"/>
      <c r="WGB22" s="4"/>
      <c r="WGC22" s="15"/>
      <c r="WGD22" s="4"/>
      <c r="WGP22" s="10"/>
      <c r="WGQ22" s="10"/>
      <c r="WGR22" s="10"/>
      <c r="WGS22" s="10"/>
      <c r="WGT22" s="6"/>
      <c r="WGU22" s="56"/>
      <c r="WGV22" s="48"/>
      <c r="WGW22" s="2"/>
      <c r="WGX22" s="4"/>
      <c r="WGY22" s="15"/>
      <c r="WGZ22" s="4"/>
      <c r="WHL22" s="10"/>
      <c r="WHM22" s="10"/>
      <c r="WHN22" s="10"/>
      <c r="WHO22" s="10"/>
      <c r="WHP22" s="6"/>
      <c r="WHQ22" s="56"/>
      <c r="WHR22" s="48"/>
      <c r="WHS22" s="2"/>
      <c r="WHT22" s="4"/>
      <c r="WHU22" s="15"/>
      <c r="WHV22" s="4"/>
      <c r="WIH22" s="10"/>
      <c r="WII22" s="10"/>
      <c r="WIJ22" s="10"/>
      <c r="WIK22" s="10"/>
      <c r="WIL22" s="6"/>
      <c r="WIM22" s="56"/>
      <c r="WIN22" s="48"/>
      <c r="WIO22" s="2"/>
      <c r="WIP22" s="4"/>
      <c r="WIQ22" s="15"/>
      <c r="WIR22" s="4"/>
      <c r="WJD22" s="10"/>
      <c r="WJE22" s="10"/>
      <c r="WJF22" s="10"/>
      <c r="WJG22" s="10"/>
      <c r="WJH22" s="6"/>
      <c r="WJI22" s="56"/>
      <c r="WJJ22" s="48"/>
      <c r="WJK22" s="2"/>
      <c r="WJL22" s="4"/>
      <c r="WJM22" s="15"/>
      <c r="WJN22" s="4"/>
      <c r="WJZ22" s="10"/>
      <c r="WKA22" s="10"/>
      <c r="WKB22" s="10"/>
      <c r="WKC22" s="10"/>
      <c r="WKD22" s="6"/>
      <c r="WKE22" s="56"/>
      <c r="WKF22" s="48"/>
      <c r="WKG22" s="2"/>
      <c r="WKH22" s="4"/>
      <c r="WKI22" s="15"/>
      <c r="WKJ22" s="4"/>
      <c r="WKV22" s="10"/>
      <c r="WKW22" s="10"/>
      <c r="WKX22" s="10"/>
      <c r="WKY22" s="10"/>
      <c r="WKZ22" s="6"/>
      <c r="WLA22" s="56"/>
      <c r="WLB22" s="48"/>
      <c r="WLC22" s="2"/>
      <c r="WLD22" s="4"/>
      <c r="WLE22" s="15"/>
      <c r="WLF22" s="4"/>
      <c r="WLR22" s="10"/>
      <c r="WLS22" s="10"/>
      <c r="WLT22" s="10"/>
      <c r="WLU22" s="10"/>
      <c r="WLV22" s="6"/>
      <c r="WLW22" s="56"/>
      <c r="WLX22" s="48"/>
      <c r="WLY22" s="2"/>
      <c r="WLZ22" s="4"/>
      <c r="WMA22" s="15"/>
      <c r="WMB22" s="4"/>
      <c r="WMN22" s="10"/>
      <c r="WMO22" s="10"/>
      <c r="WMP22" s="10"/>
      <c r="WMQ22" s="10"/>
      <c r="WMR22" s="6"/>
      <c r="WMS22" s="56"/>
      <c r="WMT22" s="48"/>
      <c r="WMU22" s="2"/>
      <c r="WMV22" s="4"/>
      <c r="WMW22" s="15"/>
      <c r="WMX22" s="4"/>
      <c r="WNJ22" s="10"/>
      <c r="WNK22" s="10"/>
      <c r="WNL22" s="10"/>
      <c r="WNM22" s="10"/>
      <c r="WNN22" s="6"/>
      <c r="WNO22" s="56"/>
      <c r="WNP22" s="48"/>
      <c r="WNQ22" s="2"/>
      <c r="WNR22" s="4"/>
      <c r="WNS22" s="15"/>
      <c r="WNT22" s="4"/>
      <c r="WOF22" s="10"/>
      <c r="WOG22" s="10"/>
      <c r="WOH22" s="10"/>
      <c r="WOI22" s="10"/>
      <c r="WOJ22" s="6"/>
      <c r="WOK22" s="56"/>
      <c r="WOL22" s="48"/>
      <c r="WOM22" s="2"/>
      <c r="WON22" s="4"/>
      <c r="WOO22" s="15"/>
      <c r="WOP22" s="4"/>
      <c r="WPB22" s="10"/>
      <c r="WPC22" s="10"/>
      <c r="WPD22" s="10"/>
      <c r="WPE22" s="10"/>
      <c r="WPF22" s="6"/>
      <c r="WPG22" s="56"/>
      <c r="WPH22" s="48"/>
      <c r="WPI22" s="2"/>
      <c r="WPJ22" s="4"/>
      <c r="WPK22" s="15"/>
      <c r="WPL22" s="4"/>
      <c r="WPX22" s="10"/>
      <c r="WPY22" s="10"/>
      <c r="WPZ22" s="10"/>
      <c r="WQA22" s="10"/>
      <c r="WQB22" s="6"/>
      <c r="WQC22" s="56"/>
      <c r="WQD22" s="48"/>
      <c r="WQE22" s="2"/>
      <c r="WQF22" s="4"/>
      <c r="WQG22" s="15"/>
      <c r="WQH22" s="4"/>
      <c r="WQT22" s="10"/>
      <c r="WQU22" s="10"/>
      <c r="WQV22" s="10"/>
      <c r="WQW22" s="10"/>
      <c r="WQX22" s="6"/>
      <c r="WQY22" s="56"/>
      <c r="WQZ22" s="48"/>
      <c r="WRA22" s="2"/>
      <c r="WRB22" s="4"/>
      <c r="WRC22" s="15"/>
      <c r="WRD22" s="4"/>
      <c r="WRP22" s="10"/>
      <c r="WRQ22" s="10"/>
      <c r="WRR22" s="10"/>
      <c r="WRS22" s="10"/>
      <c r="WRT22" s="6"/>
      <c r="WRU22" s="56"/>
      <c r="WRV22" s="48"/>
      <c r="WRW22" s="2"/>
      <c r="WRX22" s="4"/>
      <c r="WRY22" s="15"/>
      <c r="WRZ22" s="4"/>
      <c r="WSL22" s="10"/>
      <c r="WSM22" s="10"/>
      <c r="WSN22" s="10"/>
      <c r="WSO22" s="10"/>
      <c r="WSP22" s="6"/>
      <c r="WSQ22" s="56"/>
      <c r="WSR22" s="48"/>
      <c r="WSS22" s="2"/>
      <c r="WST22" s="4"/>
      <c r="WSU22" s="15"/>
      <c r="WSV22" s="4"/>
      <c r="WTH22" s="10"/>
      <c r="WTI22" s="10"/>
      <c r="WTJ22" s="10"/>
      <c r="WTK22" s="10"/>
      <c r="WTL22" s="6"/>
      <c r="WTM22" s="56"/>
      <c r="WTN22" s="48"/>
      <c r="WTO22" s="2"/>
      <c r="WTP22" s="4"/>
      <c r="WTQ22" s="15"/>
      <c r="WTR22" s="4"/>
      <c r="WUD22" s="10"/>
      <c r="WUE22" s="10"/>
      <c r="WUF22" s="10"/>
      <c r="WUG22" s="10"/>
      <c r="WUH22" s="6"/>
      <c r="WUI22" s="56"/>
      <c r="WUJ22" s="48"/>
      <c r="WUK22" s="2"/>
      <c r="WUL22" s="4"/>
      <c r="WUM22" s="15"/>
      <c r="WUN22" s="4"/>
      <c r="WUZ22" s="10"/>
      <c r="WVA22" s="10"/>
      <c r="WVB22" s="10"/>
      <c r="WVC22" s="10"/>
      <c r="WVD22" s="6"/>
      <c r="WVE22" s="56"/>
      <c r="WVF22" s="48"/>
      <c r="WVG22" s="2"/>
      <c r="WVH22" s="4"/>
      <c r="WVI22" s="15"/>
      <c r="WVJ22" s="4"/>
      <c r="WVV22" s="10"/>
      <c r="WVW22" s="10"/>
      <c r="WVX22" s="10"/>
      <c r="WVY22" s="10"/>
      <c r="WVZ22" s="6"/>
      <c r="WWA22" s="56"/>
      <c r="WWB22" s="48"/>
      <c r="WWC22" s="2"/>
      <c r="WWD22" s="4"/>
      <c r="WWE22" s="15"/>
      <c r="WWF22" s="4"/>
      <c r="WWR22" s="10"/>
      <c r="WWS22" s="10"/>
      <c r="WWT22" s="10"/>
      <c r="WWU22" s="10"/>
      <c r="WWV22" s="6"/>
      <c r="WWW22" s="56"/>
      <c r="WWX22" s="48"/>
      <c r="WWY22" s="2"/>
      <c r="WWZ22" s="4"/>
      <c r="WXA22" s="15"/>
      <c r="WXB22" s="4"/>
      <c r="WXN22" s="10"/>
      <c r="WXO22" s="10"/>
      <c r="WXP22" s="10"/>
      <c r="WXQ22" s="10"/>
      <c r="WXR22" s="6"/>
      <c r="WXS22" s="56"/>
      <c r="WXT22" s="48"/>
      <c r="WXU22" s="2"/>
      <c r="WXV22" s="4"/>
      <c r="WXW22" s="15"/>
      <c r="WXX22" s="4"/>
      <c r="WYJ22" s="10"/>
      <c r="WYK22" s="10"/>
      <c r="WYL22" s="10"/>
      <c r="WYM22" s="10"/>
      <c r="WYN22" s="6"/>
      <c r="WYO22" s="56"/>
      <c r="WYP22" s="48"/>
      <c r="WYQ22" s="2"/>
      <c r="WYR22" s="4"/>
      <c r="WYS22" s="15"/>
      <c r="WYT22" s="4"/>
      <c r="WZF22" s="10"/>
      <c r="WZG22" s="10"/>
      <c r="WZH22" s="10"/>
      <c r="WZI22" s="10"/>
      <c r="WZJ22" s="6"/>
      <c r="WZK22" s="56"/>
      <c r="WZL22" s="48"/>
      <c r="WZM22" s="2"/>
      <c r="WZN22" s="4"/>
      <c r="WZO22" s="15"/>
      <c r="WZP22" s="4"/>
      <c r="XAB22" s="10"/>
      <c r="XAC22" s="10"/>
      <c r="XAD22" s="10"/>
      <c r="XAE22" s="10"/>
      <c r="XAF22" s="6"/>
      <c r="XAG22" s="56"/>
      <c r="XAH22" s="48"/>
      <c r="XAI22" s="2"/>
      <c r="XAJ22" s="4"/>
      <c r="XAK22" s="15"/>
      <c r="XAL22" s="4"/>
      <c r="XAX22" s="10"/>
      <c r="XAY22" s="10"/>
      <c r="XAZ22" s="10"/>
      <c r="XBA22" s="10"/>
      <c r="XBB22" s="6"/>
      <c r="XBC22" s="56"/>
      <c r="XBD22" s="48"/>
      <c r="XBE22" s="2"/>
      <c r="XBF22" s="4"/>
      <c r="XBG22" s="15"/>
      <c r="XBH22" s="4"/>
      <c r="XBT22" s="10"/>
      <c r="XBU22" s="10"/>
      <c r="XBV22" s="10"/>
      <c r="XBW22" s="10"/>
      <c r="XBX22" s="6"/>
      <c r="XBY22" s="56"/>
      <c r="XBZ22" s="48"/>
      <c r="XCA22" s="2"/>
      <c r="XCB22" s="4"/>
      <c r="XCC22" s="15"/>
      <c r="XCD22" s="4"/>
      <c r="XCP22" s="10"/>
      <c r="XCQ22" s="10"/>
      <c r="XCR22" s="10"/>
      <c r="XCS22" s="10"/>
      <c r="XCT22" s="6"/>
      <c r="XCU22" s="56"/>
      <c r="XCV22" s="48"/>
      <c r="XCW22" s="2"/>
      <c r="XCX22" s="4"/>
      <c r="XCY22" s="15"/>
      <c r="XCZ22" s="4"/>
      <c r="XDL22" s="10"/>
      <c r="XDM22" s="10"/>
      <c r="XDN22" s="10"/>
      <c r="XDO22" s="10"/>
      <c r="XDP22" s="6"/>
      <c r="XDQ22" s="56"/>
      <c r="XDR22" s="48"/>
      <c r="XDS22" s="2"/>
      <c r="XDT22" s="4"/>
      <c r="XDU22" s="15"/>
      <c r="XDV22" s="4"/>
      <c r="XEH22" s="10"/>
      <c r="XEI22" s="10"/>
      <c r="XEJ22" s="10"/>
      <c r="XEK22" s="10"/>
      <c r="XEL22" s="6"/>
      <c r="XEM22" s="56"/>
      <c r="XEN22" s="48"/>
      <c r="XEO22" s="2"/>
      <c r="XEP22" s="4"/>
      <c r="XEQ22" s="15"/>
      <c r="XER22" s="4"/>
    </row>
    <row r="23" spans="1:1016 1028:3062 3074:4096 4108:6142 6154:8188 8200:10234 10246:12280 12292:14326 14338:15360 15372:16372" s="1" customFormat="1" ht="13.15" customHeight="1" x14ac:dyDescent="0.2">
      <c r="A23" s="48" t="s">
        <v>57</v>
      </c>
      <c r="B23" s="2" t="s">
        <v>58</v>
      </c>
      <c r="C23" s="4" t="s">
        <v>34</v>
      </c>
      <c r="D23" s="15" t="s">
        <v>37</v>
      </c>
      <c r="E23" s="4" t="s">
        <v>36</v>
      </c>
      <c r="F23" s="1">
        <v>29.04</v>
      </c>
      <c r="G23" s="1">
        <v>33.515000000000001</v>
      </c>
      <c r="H23" s="1">
        <v>33.524999999999999</v>
      </c>
      <c r="I23" s="1">
        <v>37.99</v>
      </c>
      <c r="J23" s="1">
        <v>38</v>
      </c>
      <c r="K23" s="1">
        <v>42.465000000000003</v>
      </c>
      <c r="L23" s="1">
        <v>42.475000000000001</v>
      </c>
      <c r="M23" s="1">
        <v>46.93</v>
      </c>
      <c r="N23" s="1">
        <v>60403.199999999997</v>
      </c>
      <c r="O23" s="1">
        <v>69708.19</v>
      </c>
      <c r="P23" s="1">
        <v>69708.2</v>
      </c>
      <c r="Q23" s="10">
        <v>79013.179999999993</v>
      </c>
      <c r="R23" s="10">
        <v>79013.189999999988</v>
      </c>
      <c r="S23" s="10">
        <v>88318.18</v>
      </c>
      <c r="T23" s="10">
        <v>88318.189999999988</v>
      </c>
      <c r="U23" s="10">
        <v>97623.17</v>
      </c>
      <c r="V23" s="48"/>
      <c r="W23" s="2"/>
      <c r="X23" s="4"/>
      <c r="Y23" s="15"/>
      <c r="Z23" s="4"/>
      <c r="AL23" s="10"/>
      <c r="AM23" s="10"/>
      <c r="AN23" s="10"/>
      <c r="AO23" s="10"/>
      <c r="AP23" s="6"/>
      <c r="AQ23" s="56"/>
      <c r="AR23" s="48"/>
      <c r="AS23" s="2"/>
      <c r="AT23" s="4"/>
      <c r="AU23" s="15"/>
      <c r="AV23" s="4"/>
      <c r="BH23" s="10"/>
      <c r="BI23" s="10"/>
      <c r="BJ23" s="10"/>
      <c r="BK23" s="10"/>
      <c r="BL23" s="6"/>
      <c r="BM23" s="56"/>
      <c r="BN23" s="48"/>
      <c r="BO23" s="2"/>
      <c r="BP23" s="4"/>
      <c r="BQ23" s="15"/>
      <c r="BR23" s="4"/>
      <c r="CD23" s="10"/>
      <c r="CE23" s="10"/>
      <c r="CF23" s="10"/>
      <c r="CG23" s="10"/>
      <c r="CH23" s="6"/>
      <c r="CI23" s="56"/>
      <c r="CJ23" s="48"/>
      <c r="CK23" s="2"/>
      <c r="CL23" s="4"/>
      <c r="CM23" s="15"/>
      <c r="CN23" s="4"/>
      <c r="CZ23" s="10"/>
      <c r="DA23" s="10"/>
      <c r="DB23" s="10"/>
      <c r="DC23" s="10"/>
      <c r="DD23" s="6"/>
      <c r="DE23" s="56"/>
      <c r="DF23" s="48"/>
      <c r="DG23" s="2"/>
      <c r="DH23" s="4"/>
      <c r="DI23" s="15"/>
      <c r="DJ23" s="4"/>
      <c r="DV23" s="10"/>
      <c r="DW23" s="10"/>
      <c r="DX23" s="10"/>
      <c r="DY23" s="10"/>
      <c r="DZ23" s="6"/>
      <c r="EA23" s="56"/>
      <c r="EB23" s="48"/>
      <c r="EC23" s="2"/>
      <c r="ED23" s="4"/>
      <c r="EE23" s="15"/>
      <c r="EF23" s="4"/>
      <c r="ER23" s="10"/>
      <c r="ES23" s="10"/>
      <c r="ET23" s="10"/>
      <c r="EU23" s="10"/>
      <c r="EV23" s="6"/>
      <c r="EW23" s="56"/>
      <c r="EX23" s="48"/>
      <c r="EY23" s="2"/>
      <c r="EZ23" s="4"/>
      <c r="FA23" s="15"/>
      <c r="FB23" s="4"/>
      <c r="FN23" s="10"/>
      <c r="FO23" s="10"/>
      <c r="FP23" s="10"/>
      <c r="FQ23" s="10"/>
      <c r="FR23" s="6"/>
      <c r="FS23" s="56"/>
      <c r="FT23" s="48"/>
      <c r="FU23" s="2"/>
      <c r="FV23" s="4"/>
      <c r="FW23" s="15"/>
      <c r="FX23" s="4"/>
      <c r="GJ23" s="10"/>
      <c r="GK23" s="10"/>
      <c r="GL23" s="10"/>
      <c r="GM23" s="10"/>
      <c r="GN23" s="6"/>
      <c r="GO23" s="56"/>
      <c r="GP23" s="48"/>
      <c r="GQ23" s="2"/>
      <c r="GR23" s="4"/>
      <c r="GS23" s="15"/>
      <c r="GT23" s="4"/>
      <c r="HF23" s="10"/>
      <c r="HG23" s="10"/>
      <c r="HH23" s="10"/>
      <c r="HI23" s="10"/>
      <c r="HJ23" s="6"/>
      <c r="HK23" s="56"/>
      <c r="HL23" s="48"/>
      <c r="HM23" s="2"/>
      <c r="HN23" s="4"/>
      <c r="HO23" s="15"/>
      <c r="HP23" s="4"/>
      <c r="IB23" s="10"/>
      <c r="IC23" s="10"/>
      <c r="ID23" s="10"/>
      <c r="IE23" s="10"/>
      <c r="IF23" s="6"/>
      <c r="IG23" s="56"/>
      <c r="IH23" s="48"/>
      <c r="II23" s="2"/>
      <c r="IJ23" s="4"/>
      <c r="IK23" s="15"/>
      <c r="IL23" s="4"/>
      <c r="IX23" s="10"/>
      <c r="IY23" s="10"/>
      <c r="IZ23" s="10"/>
      <c r="JA23" s="10"/>
      <c r="JB23" s="6"/>
      <c r="JC23" s="56"/>
      <c r="JD23" s="48"/>
      <c r="JE23" s="2"/>
      <c r="JF23" s="4"/>
      <c r="JG23" s="15"/>
      <c r="JH23" s="4"/>
      <c r="JT23" s="10"/>
      <c r="JU23" s="10"/>
      <c r="JV23" s="10"/>
      <c r="JW23" s="10"/>
      <c r="JX23" s="6"/>
      <c r="JY23" s="56"/>
      <c r="JZ23" s="48"/>
      <c r="KA23" s="2"/>
      <c r="KB23" s="4"/>
      <c r="KC23" s="15"/>
      <c r="KD23" s="4"/>
      <c r="KP23" s="10"/>
      <c r="KQ23" s="10"/>
      <c r="KR23" s="10"/>
      <c r="KS23" s="10"/>
      <c r="KT23" s="6"/>
      <c r="KU23" s="56"/>
      <c r="KV23" s="48"/>
      <c r="KW23" s="2"/>
      <c r="KX23" s="4"/>
      <c r="KY23" s="15"/>
      <c r="KZ23" s="4"/>
      <c r="LL23" s="10"/>
      <c r="LM23" s="10"/>
      <c r="LN23" s="10"/>
      <c r="LO23" s="10"/>
      <c r="LP23" s="6"/>
      <c r="LQ23" s="56"/>
      <c r="LR23" s="48"/>
      <c r="LS23" s="2"/>
      <c r="LT23" s="4"/>
      <c r="LU23" s="15"/>
      <c r="LV23" s="4"/>
      <c r="MH23" s="10"/>
      <c r="MI23" s="10"/>
      <c r="MJ23" s="10"/>
      <c r="MK23" s="10"/>
      <c r="ML23" s="6"/>
      <c r="MM23" s="56"/>
      <c r="MN23" s="48"/>
      <c r="MO23" s="2"/>
      <c r="MP23" s="4"/>
      <c r="MQ23" s="15"/>
      <c r="MR23" s="4"/>
      <c r="ND23" s="10"/>
      <c r="NE23" s="10"/>
      <c r="NF23" s="10"/>
      <c r="NG23" s="10"/>
      <c r="NH23" s="6"/>
      <c r="NI23" s="56"/>
      <c r="NJ23" s="48"/>
      <c r="NK23" s="2"/>
      <c r="NL23" s="4"/>
      <c r="NM23" s="15"/>
      <c r="NN23" s="4"/>
      <c r="NZ23" s="10"/>
      <c r="OA23" s="10"/>
      <c r="OB23" s="10"/>
      <c r="OC23" s="10"/>
      <c r="OD23" s="6"/>
      <c r="OE23" s="56"/>
      <c r="OF23" s="48"/>
      <c r="OG23" s="2"/>
      <c r="OH23" s="4"/>
      <c r="OI23" s="15"/>
      <c r="OJ23" s="4"/>
      <c r="OV23" s="10"/>
      <c r="OW23" s="10"/>
      <c r="OX23" s="10"/>
      <c r="OY23" s="10"/>
      <c r="OZ23" s="6"/>
      <c r="PA23" s="56"/>
      <c r="PB23" s="48"/>
      <c r="PC23" s="2"/>
      <c r="PD23" s="4"/>
      <c r="PE23" s="15"/>
      <c r="PF23" s="4"/>
      <c r="PR23" s="10"/>
      <c r="PS23" s="10"/>
      <c r="PT23" s="10"/>
      <c r="PU23" s="10"/>
      <c r="PV23" s="6"/>
      <c r="PW23" s="56"/>
      <c r="PX23" s="48"/>
      <c r="PY23" s="2"/>
      <c r="PZ23" s="4"/>
      <c r="QA23" s="15"/>
      <c r="QB23" s="4"/>
      <c r="QN23" s="10"/>
      <c r="QO23" s="10"/>
      <c r="QP23" s="10"/>
      <c r="QQ23" s="10"/>
      <c r="QR23" s="6"/>
      <c r="QS23" s="56"/>
      <c r="QT23" s="48"/>
      <c r="QU23" s="2"/>
      <c r="QV23" s="4"/>
      <c r="QW23" s="15"/>
      <c r="QX23" s="4"/>
      <c r="RJ23" s="10"/>
      <c r="RK23" s="10"/>
      <c r="RL23" s="10"/>
      <c r="RM23" s="10"/>
      <c r="RN23" s="6"/>
      <c r="RO23" s="56"/>
      <c r="RP23" s="48"/>
      <c r="RQ23" s="2"/>
      <c r="RR23" s="4"/>
      <c r="RS23" s="15"/>
      <c r="RT23" s="4"/>
      <c r="SF23" s="10"/>
      <c r="SG23" s="10"/>
      <c r="SH23" s="10"/>
      <c r="SI23" s="10"/>
      <c r="SJ23" s="6"/>
      <c r="SK23" s="56"/>
      <c r="SL23" s="48"/>
      <c r="SM23" s="2"/>
      <c r="SN23" s="4"/>
      <c r="SO23" s="15"/>
      <c r="SP23" s="4"/>
      <c r="TB23" s="10"/>
      <c r="TC23" s="10"/>
      <c r="TD23" s="10"/>
      <c r="TE23" s="10"/>
      <c r="TF23" s="6"/>
      <c r="TG23" s="56"/>
      <c r="TH23" s="48"/>
      <c r="TI23" s="2"/>
      <c r="TJ23" s="4"/>
      <c r="TK23" s="15"/>
      <c r="TL23" s="4"/>
      <c r="TX23" s="10"/>
      <c r="TY23" s="10"/>
      <c r="TZ23" s="10"/>
      <c r="UA23" s="10"/>
      <c r="UB23" s="6"/>
      <c r="UC23" s="56"/>
      <c r="UD23" s="48"/>
      <c r="UE23" s="2"/>
      <c r="UF23" s="4"/>
      <c r="UG23" s="15"/>
      <c r="UH23" s="4"/>
      <c r="UT23" s="10"/>
      <c r="UU23" s="10"/>
      <c r="UV23" s="10"/>
      <c r="UW23" s="10"/>
      <c r="UX23" s="6"/>
      <c r="UY23" s="56"/>
      <c r="UZ23" s="48"/>
      <c r="VA23" s="2"/>
      <c r="VB23" s="4"/>
      <c r="VC23" s="15"/>
      <c r="VD23" s="4"/>
      <c r="VP23" s="10"/>
      <c r="VQ23" s="10"/>
      <c r="VR23" s="10"/>
      <c r="VS23" s="10"/>
      <c r="VT23" s="6"/>
      <c r="VU23" s="56"/>
      <c r="VV23" s="48"/>
      <c r="VW23" s="2"/>
      <c r="VX23" s="4"/>
      <c r="VY23" s="15"/>
      <c r="VZ23" s="4"/>
      <c r="WL23" s="10"/>
      <c r="WM23" s="10"/>
      <c r="WN23" s="10"/>
      <c r="WO23" s="10"/>
      <c r="WP23" s="6"/>
      <c r="WQ23" s="56"/>
      <c r="WR23" s="48"/>
      <c r="WS23" s="2"/>
      <c r="WT23" s="4"/>
      <c r="WU23" s="15"/>
      <c r="WV23" s="4"/>
      <c r="XH23" s="10"/>
      <c r="XI23" s="10"/>
      <c r="XJ23" s="10"/>
      <c r="XK23" s="10"/>
      <c r="XL23" s="6"/>
      <c r="XM23" s="56"/>
      <c r="XN23" s="48"/>
      <c r="XO23" s="2"/>
      <c r="XP23" s="4"/>
      <c r="XQ23" s="15"/>
      <c r="XR23" s="4"/>
      <c r="YD23" s="10"/>
      <c r="YE23" s="10"/>
      <c r="YF23" s="10"/>
      <c r="YG23" s="10"/>
      <c r="YH23" s="6"/>
      <c r="YI23" s="56"/>
      <c r="YJ23" s="48"/>
      <c r="YK23" s="2"/>
      <c r="YL23" s="4"/>
      <c r="YM23" s="15"/>
      <c r="YN23" s="4"/>
      <c r="YZ23" s="10"/>
      <c r="ZA23" s="10"/>
      <c r="ZB23" s="10"/>
      <c r="ZC23" s="10"/>
      <c r="ZD23" s="6"/>
      <c r="ZE23" s="56"/>
      <c r="ZF23" s="48"/>
      <c r="ZG23" s="2"/>
      <c r="ZH23" s="4"/>
      <c r="ZI23" s="15"/>
      <c r="ZJ23" s="4"/>
      <c r="ZV23" s="10"/>
      <c r="ZW23" s="10"/>
      <c r="ZX23" s="10"/>
      <c r="ZY23" s="10"/>
      <c r="ZZ23" s="6"/>
      <c r="AAA23" s="56"/>
      <c r="AAB23" s="48"/>
      <c r="AAC23" s="2"/>
      <c r="AAD23" s="4"/>
      <c r="AAE23" s="15"/>
      <c r="AAF23" s="4"/>
      <c r="AAR23" s="10"/>
      <c r="AAS23" s="10"/>
      <c r="AAT23" s="10"/>
      <c r="AAU23" s="10"/>
      <c r="AAV23" s="6"/>
      <c r="AAW23" s="56"/>
      <c r="AAX23" s="48"/>
      <c r="AAY23" s="2"/>
      <c r="AAZ23" s="4"/>
      <c r="ABA23" s="15"/>
      <c r="ABB23" s="4"/>
      <c r="ABN23" s="10"/>
      <c r="ABO23" s="10"/>
      <c r="ABP23" s="10"/>
      <c r="ABQ23" s="10"/>
      <c r="ABR23" s="6"/>
      <c r="ABS23" s="56"/>
      <c r="ABT23" s="48"/>
      <c r="ABU23" s="2"/>
      <c r="ABV23" s="4"/>
      <c r="ABW23" s="15"/>
      <c r="ABX23" s="4"/>
      <c r="ACJ23" s="10"/>
      <c r="ACK23" s="10"/>
      <c r="ACL23" s="10"/>
      <c r="ACM23" s="10"/>
      <c r="ACN23" s="6"/>
      <c r="ACO23" s="56"/>
      <c r="ACP23" s="48"/>
      <c r="ACQ23" s="2"/>
      <c r="ACR23" s="4"/>
      <c r="ACS23" s="15"/>
      <c r="ACT23" s="4"/>
      <c r="ADF23" s="10"/>
      <c r="ADG23" s="10"/>
      <c r="ADH23" s="10"/>
      <c r="ADI23" s="10"/>
      <c r="ADJ23" s="6"/>
      <c r="ADK23" s="56"/>
      <c r="ADL23" s="48"/>
      <c r="ADM23" s="2"/>
      <c r="ADN23" s="4"/>
      <c r="ADO23" s="15"/>
      <c r="ADP23" s="4"/>
      <c r="AEB23" s="10"/>
      <c r="AEC23" s="10"/>
      <c r="AED23" s="10"/>
      <c r="AEE23" s="10"/>
      <c r="AEF23" s="6"/>
      <c r="AEG23" s="56"/>
      <c r="AEH23" s="48"/>
      <c r="AEI23" s="2"/>
      <c r="AEJ23" s="4"/>
      <c r="AEK23" s="15"/>
      <c r="AEL23" s="4"/>
      <c r="AEX23" s="10"/>
      <c r="AEY23" s="10"/>
      <c r="AEZ23" s="10"/>
      <c r="AFA23" s="10"/>
      <c r="AFB23" s="6"/>
      <c r="AFC23" s="56"/>
      <c r="AFD23" s="48"/>
      <c r="AFE23" s="2"/>
      <c r="AFF23" s="4"/>
      <c r="AFG23" s="15"/>
      <c r="AFH23" s="4"/>
      <c r="AFT23" s="10"/>
      <c r="AFU23" s="10"/>
      <c r="AFV23" s="10"/>
      <c r="AFW23" s="10"/>
      <c r="AFX23" s="6"/>
      <c r="AFY23" s="56"/>
      <c r="AFZ23" s="48"/>
      <c r="AGA23" s="2"/>
      <c r="AGB23" s="4"/>
      <c r="AGC23" s="15"/>
      <c r="AGD23" s="4"/>
      <c r="AGP23" s="10"/>
      <c r="AGQ23" s="10"/>
      <c r="AGR23" s="10"/>
      <c r="AGS23" s="10"/>
      <c r="AGT23" s="6"/>
      <c r="AGU23" s="56"/>
      <c r="AGV23" s="48"/>
      <c r="AGW23" s="2"/>
      <c r="AGX23" s="4"/>
      <c r="AGY23" s="15"/>
      <c r="AGZ23" s="4"/>
      <c r="AHL23" s="10"/>
      <c r="AHM23" s="10"/>
      <c r="AHN23" s="10"/>
      <c r="AHO23" s="10"/>
      <c r="AHP23" s="6"/>
      <c r="AHQ23" s="56"/>
      <c r="AHR23" s="48"/>
      <c r="AHS23" s="2"/>
      <c r="AHT23" s="4"/>
      <c r="AHU23" s="15"/>
      <c r="AHV23" s="4"/>
      <c r="AIH23" s="10"/>
      <c r="AII23" s="10"/>
      <c r="AIJ23" s="10"/>
      <c r="AIK23" s="10"/>
      <c r="AIL23" s="6"/>
      <c r="AIM23" s="56"/>
      <c r="AIN23" s="48"/>
      <c r="AIO23" s="2"/>
      <c r="AIP23" s="4"/>
      <c r="AIQ23" s="15"/>
      <c r="AIR23" s="4"/>
      <c r="AJD23" s="10"/>
      <c r="AJE23" s="10"/>
      <c r="AJF23" s="10"/>
      <c r="AJG23" s="10"/>
      <c r="AJH23" s="6"/>
      <c r="AJI23" s="56"/>
      <c r="AJJ23" s="48"/>
      <c r="AJK23" s="2"/>
      <c r="AJL23" s="4"/>
      <c r="AJM23" s="15"/>
      <c r="AJN23" s="4"/>
      <c r="AJZ23" s="10"/>
      <c r="AKA23" s="10"/>
      <c r="AKB23" s="10"/>
      <c r="AKC23" s="10"/>
      <c r="AKD23" s="6"/>
      <c r="AKE23" s="56"/>
      <c r="AKF23" s="48"/>
      <c r="AKG23" s="2"/>
      <c r="AKH23" s="4"/>
      <c r="AKI23" s="15"/>
      <c r="AKJ23" s="4"/>
      <c r="AKV23" s="10"/>
      <c r="AKW23" s="10"/>
      <c r="AKX23" s="10"/>
      <c r="AKY23" s="10"/>
      <c r="AKZ23" s="6"/>
      <c r="ALA23" s="56"/>
      <c r="ALB23" s="48"/>
      <c r="ALC23" s="2"/>
      <c r="ALD23" s="4"/>
      <c r="ALE23" s="15"/>
      <c r="ALF23" s="4"/>
      <c r="ALR23" s="10"/>
      <c r="ALS23" s="10"/>
      <c r="ALT23" s="10"/>
      <c r="ALU23" s="10"/>
      <c r="ALV23" s="6"/>
      <c r="ALW23" s="56"/>
      <c r="ALX23" s="48"/>
      <c r="ALY23" s="2"/>
      <c r="ALZ23" s="4"/>
      <c r="AMA23" s="15"/>
      <c r="AMB23" s="4"/>
      <c r="AMN23" s="10"/>
      <c r="AMO23" s="10"/>
      <c r="AMP23" s="10"/>
      <c r="AMQ23" s="10"/>
      <c r="AMR23" s="6"/>
      <c r="AMS23" s="56"/>
      <c r="AMT23" s="48"/>
      <c r="AMU23" s="2"/>
      <c r="AMV23" s="4"/>
      <c r="AMW23" s="15"/>
      <c r="AMX23" s="4"/>
      <c r="ANJ23" s="10"/>
      <c r="ANK23" s="10"/>
      <c r="ANL23" s="10"/>
      <c r="ANM23" s="10"/>
      <c r="ANN23" s="6"/>
      <c r="ANO23" s="56"/>
      <c r="ANP23" s="48"/>
      <c r="ANQ23" s="2"/>
      <c r="ANR23" s="4"/>
      <c r="ANS23" s="15"/>
      <c r="ANT23" s="4"/>
      <c r="AOF23" s="10"/>
      <c r="AOG23" s="10"/>
      <c r="AOH23" s="10"/>
      <c r="AOI23" s="10"/>
      <c r="AOJ23" s="6"/>
      <c r="AOK23" s="56"/>
      <c r="AOL23" s="48"/>
      <c r="AOM23" s="2"/>
      <c r="AON23" s="4"/>
      <c r="AOO23" s="15"/>
      <c r="AOP23" s="4"/>
      <c r="APB23" s="10"/>
      <c r="APC23" s="10"/>
      <c r="APD23" s="10"/>
      <c r="APE23" s="10"/>
      <c r="APF23" s="6"/>
      <c r="APG23" s="56"/>
      <c r="APH23" s="48"/>
      <c r="API23" s="2"/>
      <c r="APJ23" s="4"/>
      <c r="APK23" s="15"/>
      <c r="APL23" s="4"/>
      <c r="APX23" s="10"/>
      <c r="APY23" s="10"/>
      <c r="APZ23" s="10"/>
      <c r="AQA23" s="10"/>
      <c r="AQB23" s="6"/>
      <c r="AQC23" s="56"/>
      <c r="AQD23" s="48"/>
      <c r="AQE23" s="2"/>
      <c r="AQF23" s="4"/>
      <c r="AQG23" s="15"/>
      <c r="AQH23" s="4"/>
      <c r="AQT23" s="10"/>
      <c r="AQU23" s="10"/>
      <c r="AQV23" s="10"/>
      <c r="AQW23" s="10"/>
      <c r="AQX23" s="6"/>
      <c r="AQY23" s="56"/>
      <c r="AQZ23" s="48"/>
      <c r="ARA23" s="2"/>
      <c r="ARB23" s="4"/>
      <c r="ARC23" s="15"/>
      <c r="ARD23" s="4"/>
      <c r="ARP23" s="10"/>
      <c r="ARQ23" s="10"/>
      <c r="ARR23" s="10"/>
      <c r="ARS23" s="10"/>
      <c r="ART23" s="6"/>
      <c r="ARU23" s="56"/>
      <c r="ARV23" s="48"/>
      <c r="ARW23" s="2"/>
      <c r="ARX23" s="4"/>
      <c r="ARY23" s="15"/>
      <c r="ARZ23" s="4"/>
      <c r="ASL23" s="10"/>
      <c r="ASM23" s="10"/>
      <c r="ASN23" s="10"/>
      <c r="ASO23" s="10"/>
      <c r="ASP23" s="6"/>
      <c r="ASQ23" s="56"/>
      <c r="ASR23" s="48"/>
      <c r="ASS23" s="2"/>
      <c r="AST23" s="4"/>
      <c r="ASU23" s="15"/>
      <c r="ASV23" s="4"/>
      <c r="ATH23" s="10"/>
      <c r="ATI23" s="10"/>
      <c r="ATJ23" s="10"/>
      <c r="ATK23" s="10"/>
      <c r="ATL23" s="6"/>
      <c r="ATM23" s="56"/>
      <c r="ATN23" s="48"/>
      <c r="ATO23" s="2"/>
      <c r="ATP23" s="4"/>
      <c r="ATQ23" s="15"/>
      <c r="ATR23" s="4"/>
      <c r="AUD23" s="10"/>
      <c r="AUE23" s="10"/>
      <c r="AUF23" s="10"/>
      <c r="AUG23" s="10"/>
      <c r="AUH23" s="6"/>
      <c r="AUI23" s="56"/>
      <c r="AUJ23" s="48"/>
      <c r="AUK23" s="2"/>
      <c r="AUL23" s="4"/>
      <c r="AUM23" s="15"/>
      <c r="AUN23" s="4"/>
      <c r="AUZ23" s="10"/>
      <c r="AVA23" s="10"/>
      <c r="AVB23" s="10"/>
      <c r="AVC23" s="10"/>
      <c r="AVD23" s="6"/>
      <c r="AVE23" s="56"/>
      <c r="AVF23" s="48"/>
      <c r="AVG23" s="2"/>
      <c r="AVH23" s="4"/>
      <c r="AVI23" s="15"/>
      <c r="AVJ23" s="4"/>
      <c r="AVV23" s="10"/>
      <c r="AVW23" s="10"/>
      <c r="AVX23" s="10"/>
      <c r="AVY23" s="10"/>
      <c r="AVZ23" s="6"/>
      <c r="AWA23" s="56"/>
      <c r="AWB23" s="48"/>
      <c r="AWC23" s="2"/>
      <c r="AWD23" s="4"/>
      <c r="AWE23" s="15"/>
      <c r="AWF23" s="4"/>
      <c r="AWR23" s="10"/>
      <c r="AWS23" s="10"/>
      <c r="AWT23" s="10"/>
      <c r="AWU23" s="10"/>
      <c r="AWV23" s="6"/>
      <c r="AWW23" s="56"/>
      <c r="AWX23" s="48"/>
      <c r="AWY23" s="2"/>
      <c r="AWZ23" s="4"/>
      <c r="AXA23" s="15"/>
      <c r="AXB23" s="4"/>
      <c r="AXN23" s="10"/>
      <c r="AXO23" s="10"/>
      <c r="AXP23" s="10"/>
      <c r="AXQ23" s="10"/>
      <c r="AXR23" s="6"/>
      <c r="AXS23" s="56"/>
      <c r="AXT23" s="48"/>
      <c r="AXU23" s="2"/>
      <c r="AXV23" s="4"/>
      <c r="AXW23" s="15"/>
      <c r="AXX23" s="4"/>
      <c r="AYJ23" s="10"/>
      <c r="AYK23" s="10"/>
      <c r="AYL23" s="10"/>
      <c r="AYM23" s="10"/>
      <c r="AYN23" s="6"/>
      <c r="AYO23" s="56"/>
      <c r="AYP23" s="48"/>
      <c r="AYQ23" s="2"/>
      <c r="AYR23" s="4"/>
      <c r="AYS23" s="15"/>
      <c r="AYT23" s="4"/>
      <c r="AZF23" s="10"/>
      <c r="AZG23" s="10"/>
      <c r="AZH23" s="10"/>
      <c r="AZI23" s="10"/>
      <c r="AZJ23" s="6"/>
      <c r="AZK23" s="56"/>
      <c r="AZL23" s="48"/>
      <c r="AZM23" s="2"/>
      <c r="AZN23" s="4"/>
      <c r="AZO23" s="15"/>
      <c r="AZP23" s="4"/>
      <c r="BAB23" s="10"/>
      <c r="BAC23" s="10"/>
      <c r="BAD23" s="10"/>
      <c r="BAE23" s="10"/>
      <c r="BAF23" s="6"/>
      <c r="BAG23" s="56"/>
      <c r="BAH23" s="48"/>
      <c r="BAI23" s="2"/>
      <c r="BAJ23" s="4"/>
      <c r="BAK23" s="15"/>
      <c r="BAL23" s="4"/>
      <c r="BAX23" s="10"/>
      <c r="BAY23" s="10"/>
      <c r="BAZ23" s="10"/>
      <c r="BBA23" s="10"/>
      <c r="BBB23" s="6"/>
      <c r="BBC23" s="56"/>
      <c r="BBD23" s="48"/>
      <c r="BBE23" s="2"/>
      <c r="BBF23" s="4"/>
      <c r="BBG23" s="15"/>
      <c r="BBH23" s="4"/>
      <c r="BBT23" s="10"/>
      <c r="BBU23" s="10"/>
      <c r="BBV23" s="10"/>
      <c r="BBW23" s="10"/>
      <c r="BBX23" s="6"/>
      <c r="BBY23" s="56"/>
      <c r="BBZ23" s="48"/>
      <c r="BCA23" s="2"/>
      <c r="BCB23" s="4"/>
      <c r="BCC23" s="15"/>
      <c r="BCD23" s="4"/>
      <c r="BCP23" s="10"/>
      <c r="BCQ23" s="10"/>
      <c r="BCR23" s="10"/>
      <c r="BCS23" s="10"/>
      <c r="BCT23" s="6"/>
      <c r="BCU23" s="56"/>
      <c r="BCV23" s="48"/>
      <c r="BCW23" s="2"/>
      <c r="BCX23" s="4"/>
      <c r="BCY23" s="15"/>
      <c r="BCZ23" s="4"/>
      <c r="BDL23" s="10"/>
      <c r="BDM23" s="10"/>
      <c r="BDN23" s="10"/>
      <c r="BDO23" s="10"/>
      <c r="BDP23" s="6"/>
      <c r="BDQ23" s="56"/>
      <c r="BDR23" s="48"/>
      <c r="BDS23" s="2"/>
      <c r="BDT23" s="4"/>
      <c r="BDU23" s="15"/>
      <c r="BDV23" s="4"/>
      <c r="BEH23" s="10"/>
      <c r="BEI23" s="10"/>
      <c r="BEJ23" s="10"/>
      <c r="BEK23" s="10"/>
      <c r="BEL23" s="6"/>
      <c r="BEM23" s="56"/>
      <c r="BEN23" s="48"/>
      <c r="BEO23" s="2"/>
      <c r="BEP23" s="4"/>
      <c r="BEQ23" s="15"/>
      <c r="BER23" s="4"/>
      <c r="BFD23" s="10"/>
      <c r="BFE23" s="10"/>
      <c r="BFF23" s="10"/>
      <c r="BFG23" s="10"/>
      <c r="BFH23" s="6"/>
      <c r="BFI23" s="56"/>
      <c r="BFJ23" s="48"/>
      <c r="BFK23" s="2"/>
      <c r="BFL23" s="4"/>
      <c r="BFM23" s="15"/>
      <c r="BFN23" s="4"/>
      <c r="BFZ23" s="10"/>
      <c r="BGA23" s="10"/>
      <c r="BGB23" s="10"/>
      <c r="BGC23" s="10"/>
      <c r="BGD23" s="6"/>
      <c r="BGE23" s="56"/>
      <c r="BGF23" s="48"/>
      <c r="BGG23" s="2"/>
      <c r="BGH23" s="4"/>
      <c r="BGI23" s="15"/>
      <c r="BGJ23" s="4"/>
      <c r="BGV23" s="10"/>
      <c r="BGW23" s="10"/>
      <c r="BGX23" s="10"/>
      <c r="BGY23" s="10"/>
      <c r="BGZ23" s="6"/>
      <c r="BHA23" s="56"/>
      <c r="BHB23" s="48"/>
      <c r="BHC23" s="2"/>
      <c r="BHD23" s="4"/>
      <c r="BHE23" s="15"/>
      <c r="BHF23" s="4"/>
      <c r="BHR23" s="10"/>
      <c r="BHS23" s="10"/>
      <c r="BHT23" s="10"/>
      <c r="BHU23" s="10"/>
      <c r="BHV23" s="6"/>
      <c r="BHW23" s="56"/>
      <c r="BHX23" s="48"/>
      <c r="BHY23" s="2"/>
      <c r="BHZ23" s="4"/>
      <c r="BIA23" s="15"/>
      <c r="BIB23" s="4"/>
      <c r="BIN23" s="10"/>
      <c r="BIO23" s="10"/>
      <c r="BIP23" s="10"/>
      <c r="BIQ23" s="10"/>
      <c r="BIR23" s="6"/>
      <c r="BIS23" s="56"/>
      <c r="BIT23" s="48"/>
      <c r="BIU23" s="2"/>
      <c r="BIV23" s="4"/>
      <c r="BIW23" s="15"/>
      <c r="BIX23" s="4"/>
      <c r="BJJ23" s="10"/>
      <c r="BJK23" s="10"/>
      <c r="BJL23" s="10"/>
      <c r="BJM23" s="10"/>
      <c r="BJN23" s="6"/>
      <c r="BJO23" s="56"/>
      <c r="BJP23" s="48"/>
      <c r="BJQ23" s="2"/>
      <c r="BJR23" s="4"/>
      <c r="BJS23" s="15"/>
      <c r="BJT23" s="4"/>
      <c r="BKF23" s="10"/>
      <c r="BKG23" s="10"/>
      <c r="BKH23" s="10"/>
      <c r="BKI23" s="10"/>
      <c r="BKJ23" s="6"/>
      <c r="BKK23" s="56"/>
      <c r="BKL23" s="48"/>
      <c r="BKM23" s="2"/>
      <c r="BKN23" s="4"/>
      <c r="BKO23" s="15"/>
      <c r="BKP23" s="4"/>
      <c r="BLB23" s="10"/>
      <c r="BLC23" s="10"/>
      <c r="BLD23" s="10"/>
      <c r="BLE23" s="10"/>
      <c r="BLF23" s="6"/>
      <c r="BLG23" s="56"/>
      <c r="BLH23" s="48"/>
      <c r="BLI23" s="2"/>
      <c r="BLJ23" s="4"/>
      <c r="BLK23" s="15"/>
      <c r="BLL23" s="4"/>
      <c r="BLX23" s="10"/>
      <c r="BLY23" s="10"/>
      <c r="BLZ23" s="10"/>
      <c r="BMA23" s="10"/>
      <c r="BMB23" s="6"/>
      <c r="BMC23" s="56"/>
      <c r="BMD23" s="48"/>
      <c r="BME23" s="2"/>
      <c r="BMF23" s="4"/>
      <c r="BMG23" s="15"/>
      <c r="BMH23" s="4"/>
      <c r="BMT23" s="10"/>
      <c r="BMU23" s="10"/>
      <c r="BMV23" s="10"/>
      <c r="BMW23" s="10"/>
      <c r="BMX23" s="6"/>
      <c r="BMY23" s="56"/>
      <c r="BMZ23" s="48"/>
      <c r="BNA23" s="2"/>
      <c r="BNB23" s="4"/>
      <c r="BNC23" s="15"/>
      <c r="BND23" s="4"/>
      <c r="BNP23" s="10"/>
      <c r="BNQ23" s="10"/>
      <c r="BNR23" s="10"/>
      <c r="BNS23" s="10"/>
      <c r="BNT23" s="6"/>
      <c r="BNU23" s="56"/>
      <c r="BNV23" s="48"/>
      <c r="BNW23" s="2"/>
      <c r="BNX23" s="4"/>
      <c r="BNY23" s="15"/>
      <c r="BNZ23" s="4"/>
      <c r="BOL23" s="10"/>
      <c r="BOM23" s="10"/>
      <c r="BON23" s="10"/>
      <c r="BOO23" s="10"/>
      <c r="BOP23" s="6"/>
      <c r="BOQ23" s="56"/>
      <c r="BOR23" s="48"/>
      <c r="BOS23" s="2"/>
      <c r="BOT23" s="4"/>
      <c r="BOU23" s="15"/>
      <c r="BOV23" s="4"/>
      <c r="BPH23" s="10"/>
      <c r="BPI23" s="10"/>
      <c r="BPJ23" s="10"/>
      <c r="BPK23" s="10"/>
      <c r="BPL23" s="6"/>
      <c r="BPM23" s="56"/>
      <c r="BPN23" s="48"/>
      <c r="BPO23" s="2"/>
      <c r="BPP23" s="4"/>
      <c r="BPQ23" s="15"/>
      <c r="BPR23" s="4"/>
      <c r="BQD23" s="10"/>
      <c r="BQE23" s="10"/>
      <c r="BQF23" s="10"/>
      <c r="BQG23" s="10"/>
      <c r="BQH23" s="6"/>
      <c r="BQI23" s="56"/>
      <c r="BQJ23" s="48"/>
      <c r="BQK23" s="2"/>
      <c r="BQL23" s="4"/>
      <c r="BQM23" s="15"/>
      <c r="BQN23" s="4"/>
      <c r="BQZ23" s="10"/>
      <c r="BRA23" s="10"/>
      <c r="BRB23" s="10"/>
      <c r="BRC23" s="10"/>
      <c r="BRD23" s="6"/>
      <c r="BRE23" s="56"/>
      <c r="BRF23" s="48"/>
      <c r="BRG23" s="2"/>
      <c r="BRH23" s="4"/>
      <c r="BRI23" s="15"/>
      <c r="BRJ23" s="4"/>
      <c r="BRV23" s="10"/>
      <c r="BRW23" s="10"/>
      <c r="BRX23" s="10"/>
      <c r="BRY23" s="10"/>
      <c r="BRZ23" s="6"/>
      <c r="BSA23" s="56"/>
      <c r="BSB23" s="48"/>
      <c r="BSC23" s="2"/>
      <c r="BSD23" s="4"/>
      <c r="BSE23" s="15"/>
      <c r="BSF23" s="4"/>
      <c r="BSR23" s="10"/>
      <c r="BSS23" s="10"/>
      <c r="BST23" s="10"/>
      <c r="BSU23" s="10"/>
      <c r="BSV23" s="6"/>
      <c r="BSW23" s="56"/>
      <c r="BSX23" s="48"/>
      <c r="BSY23" s="2"/>
      <c r="BSZ23" s="4"/>
      <c r="BTA23" s="15"/>
      <c r="BTB23" s="4"/>
      <c r="BTN23" s="10"/>
      <c r="BTO23" s="10"/>
      <c r="BTP23" s="10"/>
      <c r="BTQ23" s="10"/>
      <c r="BTR23" s="6"/>
      <c r="BTS23" s="56"/>
      <c r="BTT23" s="48"/>
      <c r="BTU23" s="2"/>
      <c r="BTV23" s="4"/>
      <c r="BTW23" s="15"/>
      <c r="BTX23" s="4"/>
      <c r="BUJ23" s="10"/>
      <c r="BUK23" s="10"/>
      <c r="BUL23" s="10"/>
      <c r="BUM23" s="10"/>
      <c r="BUN23" s="6"/>
      <c r="BUO23" s="56"/>
      <c r="BUP23" s="48"/>
      <c r="BUQ23" s="2"/>
      <c r="BUR23" s="4"/>
      <c r="BUS23" s="15"/>
      <c r="BUT23" s="4"/>
      <c r="BVF23" s="10"/>
      <c r="BVG23" s="10"/>
      <c r="BVH23" s="10"/>
      <c r="BVI23" s="10"/>
      <c r="BVJ23" s="6"/>
      <c r="BVK23" s="56"/>
      <c r="BVL23" s="48"/>
      <c r="BVM23" s="2"/>
      <c r="BVN23" s="4"/>
      <c r="BVO23" s="15"/>
      <c r="BVP23" s="4"/>
      <c r="BWB23" s="10"/>
      <c r="BWC23" s="10"/>
      <c r="BWD23" s="10"/>
      <c r="BWE23" s="10"/>
      <c r="BWF23" s="6"/>
      <c r="BWG23" s="56"/>
      <c r="BWH23" s="48"/>
      <c r="BWI23" s="2"/>
      <c r="BWJ23" s="4"/>
      <c r="BWK23" s="15"/>
      <c r="BWL23" s="4"/>
      <c r="BWX23" s="10"/>
      <c r="BWY23" s="10"/>
      <c r="BWZ23" s="10"/>
      <c r="BXA23" s="10"/>
      <c r="BXB23" s="6"/>
      <c r="BXC23" s="56"/>
      <c r="BXD23" s="48"/>
      <c r="BXE23" s="2"/>
      <c r="BXF23" s="4"/>
      <c r="BXG23" s="15"/>
      <c r="BXH23" s="4"/>
      <c r="BXT23" s="10"/>
      <c r="BXU23" s="10"/>
      <c r="BXV23" s="10"/>
      <c r="BXW23" s="10"/>
      <c r="BXX23" s="6"/>
      <c r="BXY23" s="56"/>
      <c r="BXZ23" s="48"/>
      <c r="BYA23" s="2"/>
      <c r="BYB23" s="4"/>
      <c r="BYC23" s="15"/>
      <c r="BYD23" s="4"/>
      <c r="BYP23" s="10"/>
      <c r="BYQ23" s="10"/>
      <c r="BYR23" s="10"/>
      <c r="BYS23" s="10"/>
      <c r="BYT23" s="6"/>
      <c r="BYU23" s="56"/>
      <c r="BYV23" s="48"/>
      <c r="BYW23" s="2"/>
      <c r="BYX23" s="4"/>
      <c r="BYY23" s="15"/>
      <c r="BYZ23" s="4"/>
      <c r="BZL23" s="10"/>
      <c r="BZM23" s="10"/>
      <c r="BZN23" s="10"/>
      <c r="BZO23" s="10"/>
      <c r="BZP23" s="6"/>
      <c r="BZQ23" s="56"/>
      <c r="BZR23" s="48"/>
      <c r="BZS23" s="2"/>
      <c r="BZT23" s="4"/>
      <c r="BZU23" s="15"/>
      <c r="BZV23" s="4"/>
      <c r="CAH23" s="10"/>
      <c r="CAI23" s="10"/>
      <c r="CAJ23" s="10"/>
      <c r="CAK23" s="10"/>
      <c r="CAL23" s="6"/>
      <c r="CAM23" s="56"/>
      <c r="CAN23" s="48"/>
      <c r="CAO23" s="2"/>
      <c r="CAP23" s="4"/>
      <c r="CAQ23" s="15"/>
      <c r="CAR23" s="4"/>
      <c r="CBD23" s="10"/>
      <c r="CBE23" s="10"/>
      <c r="CBF23" s="10"/>
      <c r="CBG23" s="10"/>
      <c r="CBH23" s="6"/>
      <c r="CBI23" s="56"/>
      <c r="CBJ23" s="48"/>
      <c r="CBK23" s="2"/>
      <c r="CBL23" s="4"/>
      <c r="CBM23" s="15"/>
      <c r="CBN23" s="4"/>
      <c r="CBZ23" s="10"/>
      <c r="CCA23" s="10"/>
      <c r="CCB23" s="10"/>
      <c r="CCC23" s="10"/>
      <c r="CCD23" s="6"/>
      <c r="CCE23" s="56"/>
      <c r="CCF23" s="48"/>
      <c r="CCG23" s="2"/>
      <c r="CCH23" s="4"/>
      <c r="CCI23" s="15"/>
      <c r="CCJ23" s="4"/>
      <c r="CCV23" s="10"/>
      <c r="CCW23" s="10"/>
      <c r="CCX23" s="10"/>
      <c r="CCY23" s="10"/>
      <c r="CCZ23" s="6"/>
      <c r="CDA23" s="56"/>
      <c r="CDB23" s="48"/>
      <c r="CDC23" s="2"/>
      <c r="CDD23" s="4"/>
      <c r="CDE23" s="15"/>
      <c r="CDF23" s="4"/>
      <c r="CDR23" s="10"/>
      <c r="CDS23" s="10"/>
      <c r="CDT23" s="10"/>
      <c r="CDU23" s="10"/>
      <c r="CDV23" s="6"/>
      <c r="CDW23" s="56"/>
      <c r="CDX23" s="48"/>
      <c r="CDY23" s="2"/>
      <c r="CDZ23" s="4"/>
      <c r="CEA23" s="15"/>
      <c r="CEB23" s="4"/>
      <c r="CEN23" s="10"/>
      <c r="CEO23" s="10"/>
      <c r="CEP23" s="10"/>
      <c r="CEQ23" s="10"/>
      <c r="CER23" s="6"/>
      <c r="CES23" s="56"/>
      <c r="CET23" s="48"/>
      <c r="CEU23" s="2"/>
      <c r="CEV23" s="4"/>
      <c r="CEW23" s="15"/>
      <c r="CEX23" s="4"/>
      <c r="CFJ23" s="10"/>
      <c r="CFK23" s="10"/>
      <c r="CFL23" s="10"/>
      <c r="CFM23" s="10"/>
      <c r="CFN23" s="6"/>
      <c r="CFO23" s="56"/>
      <c r="CFP23" s="48"/>
      <c r="CFQ23" s="2"/>
      <c r="CFR23" s="4"/>
      <c r="CFS23" s="15"/>
      <c r="CFT23" s="4"/>
      <c r="CGF23" s="10"/>
      <c r="CGG23" s="10"/>
      <c r="CGH23" s="10"/>
      <c r="CGI23" s="10"/>
      <c r="CGJ23" s="6"/>
      <c r="CGK23" s="56"/>
      <c r="CGL23" s="48"/>
      <c r="CGM23" s="2"/>
      <c r="CGN23" s="4"/>
      <c r="CGO23" s="15"/>
      <c r="CGP23" s="4"/>
      <c r="CHB23" s="10"/>
      <c r="CHC23" s="10"/>
      <c r="CHD23" s="10"/>
      <c r="CHE23" s="10"/>
      <c r="CHF23" s="6"/>
      <c r="CHG23" s="56"/>
      <c r="CHH23" s="48"/>
      <c r="CHI23" s="2"/>
      <c r="CHJ23" s="4"/>
      <c r="CHK23" s="15"/>
      <c r="CHL23" s="4"/>
      <c r="CHX23" s="10"/>
      <c r="CHY23" s="10"/>
      <c r="CHZ23" s="10"/>
      <c r="CIA23" s="10"/>
      <c r="CIB23" s="6"/>
      <c r="CIC23" s="56"/>
      <c r="CID23" s="48"/>
      <c r="CIE23" s="2"/>
      <c r="CIF23" s="4"/>
      <c r="CIG23" s="15"/>
      <c r="CIH23" s="4"/>
      <c r="CIT23" s="10"/>
      <c r="CIU23" s="10"/>
      <c r="CIV23" s="10"/>
      <c r="CIW23" s="10"/>
      <c r="CIX23" s="6"/>
      <c r="CIY23" s="56"/>
      <c r="CIZ23" s="48"/>
      <c r="CJA23" s="2"/>
      <c r="CJB23" s="4"/>
      <c r="CJC23" s="15"/>
      <c r="CJD23" s="4"/>
      <c r="CJP23" s="10"/>
      <c r="CJQ23" s="10"/>
      <c r="CJR23" s="10"/>
      <c r="CJS23" s="10"/>
      <c r="CJT23" s="6"/>
      <c r="CJU23" s="56"/>
      <c r="CJV23" s="48"/>
      <c r="CJW23" s="2"/>
      <c r="CJX23" s="4"/>
      <c r="CJY23" s="15"/>
      <c r="CJZ23" s="4"/>
      <c r="CKL23" s="10"/>
      <c r="CKM23" s="10"/>
      <c r="CKN23" s="10"/>
      <c r="CKO23" s="10"/>
      <c r="CKP23" s="6"/>
      <c r="CKQ23" s="56"/>
      <c r="CKR23" s="48"/>
      <c r="CKS23" s="2"/>
      <c r="CKT23" s="4"/>
      <c r="CKU23" s="15"/>
      <c r="CKV23" s="4"/>
      <c r="CLH23" s="10"/>
      <c r="CLI23" s="10"/>
      <c r="CLJ23" s="10"/>
      <c r="CLK23" s="10"/>
      <c r="CLL23" s="6"/>
      <c r="CLM23" s="56"/>
      <c r="CLN23" s="48"/>
      <c r="CLO23" s="2"/>
      <c r="CLP23" s="4"/>
      <c r="CLQ23" s="15"/>
      <c r="CLR23" s="4"/>
      <c r="CMD23" s="10"/>
      <c r="CME23" s="10"/>
      <c r="CMF23" s="10"/>
      <c r="CMG23" s="10"/>
      <c r="CMH23" s="6"/>
      <c r="CMI23" s="56"/>
      <c r="CMJ23" s="48"/>
      <c r="CMK23" s="2"/>
      <c r="CML23" s="4"/>
      <c r="CMM23" s="15"/>
      <c r="CMN23" s="4"/>
      <c r="CMZ23" s="10"/>
      <c r="CNA23" s="10"/>
      <c r="CNB23" s="10"/>
      <c r="CNC23" s="10"/>
      <c r="CND23" s="6"/>
      <c r="CNE23" s="56"/>
      <c r="CNF23" s="48"/>
      <c r="CNG23" s="2"/>
      <c r="CNH23" s="4"/>
      <c r="CNI23" s="15"/>
      <c r="CNJ23" s="4"/>
      <c r="CNV23" s="10"/>
      <c r="CNW23" s="10"/>
      <c r="CNX23" s="10"/>
      <c r="CNY23" s="10"/>
      <c r="CNZ23" s="6"/>
      <c r="COA23" s="56"/>
      <c r="COB23" s="48"/>
      <c r="COC23" s="2"/>
      <c r="COD23" s="4"/>
      <c r="COE23" s="15"/>
      <c r="COF23" s="4"/>
      <c r="COR23" s="10"/>
      <c r="COS23" s="10"/>
      <c r="COT23" s="10"/>
      <c r="COU23" s="10"/>
      <c r="COV23" s="6"/>
      <c r="COW23" s="56"/>
      <c r="COX23" s="48"/>
      <c r="COY23" s="2"/>
      <c r="COZ23" s="4"/>
      <c r="CPA23" s="15"/>
      <c r="CPB23" s="4"/>
      <c r="CPN23" s="10"/>
      <c r="CPO23" s="10"/>
      <c r="CPP23" s="10"/>
      <c r="CPQ23" s="10"/>
      <c r="CPR23" s="6"/>
      <c r="CPS23" s="56"/>
      <c r="CPT23" s="48"/>
      <c r="CPU23" s="2"/>
      <c r="CPV23" s="4"/>
      <c r="CPW23" s="15"/>
      <c r="CPX23" s="4"/>
      <c r="CQJ23" s="10"/>
      <c r="CQK23" s="10"/>
      <c r="CQL23" s="10"/>
      <c r="CQM23" s="10"/>
      <c r="CQN23" s="6"/>
      <c r="CQO23" s="56"/>
      <c r="CQP23" s="48"/>
      <c r="CQQ23" s="2"/>
      <c r="CQR23" s="4"/>
      <c r="CQS23" s="15"/>
      <c r="CQT23" s="4"/>
      <c r="CRF23" s="10"/>
      <c r="CRG23" s="10"/>
      <c r="CRH23" s="10"/>
      <c r="CRI23" s="10"/>
      <c r="CRJ23" s="6"/>
      <c r="CRK23" s="56"/>
      <c r="CRL23" s="48"/>
      <c r="CRM23" s="2"/>
      <c r="CRN23" s="4"/>
      <c r="CRO23" s="15"/>
      <c r="CRP23" s="4"/>
      <c r="CSB23" s="10"/>
      <c r="CSC23" s="10"/>
      <c r="CSD23" s="10"/>
      <c r="CSE23" s="10"/>
      <c r="CSF23" s="6"/>
      <c r="CSG23" s="56"/>
      <c r="CSH23" s="48"/>
      <c r="CSI23" s="2"/>
      <c r="CSJ23" s="4"/>
      <c r="CSK23" s="15"/>
      <c r="CSL23" s="4"/>
      <c r="CSX23" s="10"/>
      <c r="CSY23" s="10"/>
      <c r="CSZ23" s="10"/>
      <c r="CTA23" s="10"/>
      <c r="CTB23" s="6"/>
      <c r="CTC23" s="56"/>
      <c r="CTD23" s="48"/>
      <c r="CTE23" s="2"/>
      <c r="CTF23" s="4"/>
      <c r="CTG23" s="15"/>
      <c r="CTH23" s="4"/>
      <c r="CTT23" s="10"/>
      <c r="CTU23" s="10"/>
      <c r="CTV23" s="10"/>
      <c r="CTW23" s="10"/>
      <c r="CTX23" s="6"/>
      <c r="CTY23" s="56"/>
      <c r="CTZ23" s="48"/>
      <c r="CUA23" s="2"/>
      <c r="CUB23" s="4"/>
      <c r="CUC23" s="15"/>
      <c r="CUD23" s="4"/>
      <c r="CUP23" s="10"/>
      <c r="CUQ23" s="10"/>
      <c r="CUR23" s="10"/>
      <c r="CUS23" s="10"/>
      <c r="CUT23" s="6"/>
      <c r="CUU23" s="56"/>
      <c r="CUV23" s="48"/>
      <c r="CUW23" s="2"/>
      <c r="CUX23" s="4"/>
      <c r="CUY23" s="15"/>
      <c r="CUZ23" s="4"/>
      <c r="CVL23" s="10"/>
      <c r="CVM23" s="10"/>
      <c r="CVN23" s="10"/>
      <c r="CVO23" s="10"/>
      <c r="CVP23" s="6"/>
      <c r="CVQ23" s="56"/>
      <c r="CVR23" s="48"/>
      <c r="CVS23" s="2"/>
      <c r="CVT23" s="4"/>
      <c r="CVU23" s="15"/>
      <c r="CVV23" s="4"/>
      <c r="CWH23" s="10"/>
      <c r="CWI23" s="10"/>
      <c r="CWJ23" s="10"/>
      <c r="CWK23" s="10"/>
      <c r="CWL23" s="6"/>
      <c r="CWM23" s="56"/>
      <c r="CWN23" s="48"/>
      <c r="CWO23" s="2"/>
      <c r="CWP23" s="4"/>
      <c r="CWQ23" s="15"/>
      <c r="CWR23" s="4"/>
      <c r="CXD23" s="10"/>
      <c r="CXE23" s="10"/>
      <c r="CXF23" s="10"/>
      <c r="CXG23" s="10"/>
      <c r="CXH23" s="6"/>
      <c r="CXI23" s="56"/>
      <c r="CXJ23" s="48"/>
      <c r="CXK23" s="2"/>
      <c r="CXL23" s="4"/>
      <c r="CXM23" s="15"/>
      <c r="CXN23" s="4"/>
      <c r="CXZ23" s="10"/>
      <c r="CYA23" s="10"/>
      <c r="CYB23" s="10"/>
      <c r="CYC23" s="10"/>
      <c r="CYD23" s="6"/>
      <c r="CYE23" s="56"/>
      <c r="CYF23" s="48"/>
      <c r="CYG23" s="2"/>
      <c r="CYH23" s="4"/>
      <c r="CYI23" s="15"/>
      <c r="CYJ23" s="4"/>
      <c r="CYV23" s="10"/>
      <c r="CYW23" s="10"/>
      <c r="CYX23" s="10"/>
      <c r="CYY23" s="10"/>
      <c r="CYZ23" s="6"/>
      <c r="CZA23" s="56"/>
      <c r="CZB23" s="48"/>
      <c r="CZC23" s="2"/>
      <c r="CZD23" s="4"/>
      <c r="CZE23" s="15"/>
      <c r="CZF23" s="4"/>
      <c r="CZR23" s="10"/>
      <c r="CZS23" s="10"/>
      <c r="CZT23" s="10"/>
      <c r="CZU23" s="10"/>
      <c r="CZV23" s="6"/>
      <c r="CZW23" s="56"/>
      <c r="CZX23" s="48"/>
      <c r="CZY23" s="2"/>
      <c r="CZZ23" s="4"/>
      <c r="DAA23" s="15"/>
      <c r="DAB23" s="4"/>
      <c r="DAN23" s="10"/>
      <c r="DAO23" s="10"/>
      <c r="DAP23" s="10"/>
      <c r="DAQ23" s="10"/>
      <c r="DAR23" s="6"/>
      <c r="DAS23" s="56"/>
      <c r="DAT23" s="48"/>
      <c r="DAU23" s="2"/>
      <c r="DAV23" s="4"/>
      <c r="DAW23" s="15"/>
      <c r="DAX23" s="4"/>
      <c r="DBJ23" s="10"/>
      <c r="DBK23" s="10"/>
      <c r="DBL23" s="10"/>
      <c r="DBM23" s="10"/>
      <c r="DBN23" s="6"/>
      <c r="DBO23" s="56"/>
      <c r="DBP23" s="48"/>
      <c r="DBQ23" s="2"/>
      <c r="DBR23" s="4"/>
      <c r="DBS23" s="15"/>
      <c r="DBT23" s="4"/>
      <c r="DCF23" s="10"/>
      <c r="DCG23" s="10"/>
      <c r="DCH23" s="10"/>
      <c r="DCI23" s="10"/>
      <c r="DCJ23" s="6"/>
      <c r="DCK23" s="56"/>
      <c r="DCL23" s="48"/>
      <c r="DCM23" s="2"/>
      <c r="DCN23" s="4"/>
      <c r="DCO23" s="15"/>
      <c r="DCP23" s="4"/>
      <c r="DDB23" s="10"/>
      <c r="DDC23" s="10"/>
      <c r="DDD23" s="10"/>
      <c r="DDE23" s="10"/>
      <c r="DDF23" s="6"/>
      <c r="DDG23" s="56"/>
      <c r="DDH23" s="48"/>
      <c r="DDI23" s="2"/>
      <c r="DDJ23" s="4"/>
      <c r="DDK23" s="15"/>
      <c r="DDL23" s="4"/>
      <c r="DDX23" s="10"/>
      <c r="DDY23" s="10"/>
      <c r="DDZ23" s="10"/>
      <c r="DEA23" s="10"/>
      <c r="DEB23" s="6"/>
      <c r="DEC23" s="56"/>
      <c r="DED23" s="48"/>
      <c r="DEE23" s="2"/>
      <c r="DEF23" s="4"/>
      <c r="DEG23" s="15"/>
      <c r="DEH23" s="4"/>
      <c r="DET23" s="10"/>
      <c r="DEU23" s="10"/>
      <c r="DEV23" s="10"/>
      <c r="DEW23" s="10"/>
      <c r="DEX23" s="6"/>
      <c r="DEY23" s="56"/>
      <c r="DEZ23" s="48"/>
      <c r="DFA23" s="2"/>
      <c r="DFB23" s="4"/>
      <c r="DFC23" s="15"/>
      <c r="DFD23" s="4"/>
      <c r="DFP23" s="10"/>
      <c r="DFQ23" s="10"/>
      <c r="DFR23" s="10"/>
      <c r="DFS23" s="10"/>
      <c r="DFT23" s="6"/>
      <c r="DFU23" s="56"/>
      <c r="DFV23" s="48"/>
      <c r="DFW23" s="2"/>
      <c r="DFX23" s="4"/>
      <c r="DFY23" s="15"/>
      <c r="DFZ23" s="4"/>
      <c r="DGL23" s="10"/>
      <c r="DGM23" s="10"/>
      <c r="DGN23" s="10"/>
      <c r="DGO23" s="10"/>
      <c r="DGP23" s="6"/>
      <c r="DGQ23" s="56"/>
      <c r="DGR23" s="48"/>
      <c r="DGS23" s="2"/>
      <c r="DGT23" s="4"/>
      <c r="DGU23" s="15"/>
      <c r="DGV23" s="4"/>
      <c r="DHH23" s="10"/>
      <c r="DHI23" s="10"/>
      <c r="DHJ23" s="10"/>
      <c r="DHK23" s="10"/>
      <c r="DHL23" s="6"/>
      <c r="DHM23" s="56"/>
      <c r="DHN23" s="48"/>
      <c r="DHO23" s="2"/>
      <c r="DHP23" s="4"/>
      <c r="DHQ23" s="15"/>
      <c r="DHR23" s="4"/>
      <c r="DID23" s="10"/>
      <c r="DIE23" s="10"/>
      <c r="DIF23" s="10"/>
      <c r="DIG23" s="10"/>
      <c r="DIH23" s="6"/>
      <c r="DII23" s="56"/>
      <c r="DIJ23" s="48"/>
      <c r="DIK23" s="2"/>
      <c r="DIL23" s="4"/>
      <c r="DIM23" s="15"/>
      <c r="DIN23" s="4"/>
      <c r="DIZ23" s="10"/>
      <c r="DJA23" s="10"/>
      <c r="DJB23" s="10"/>
      <c r="DJC23" s="10"/>
      <c r="DJD23" s="6"/>
      <c r="DJE23" s="56"/>
      <c r="DJF23" s="48"/>
      <c r="DJG23" s="2"/>
      <c r="DJH23" s="4"/>
      <c r="DJI23" s="15"/>
      <c r="DJJ23" s="4"/>
      <c r="DJV23" s="10"/>
      <c r="DJW23" s="10"/>
      <c r="DJX23" s="10"/>
      <c r="DJY23" s="10"/>
      <c r="DJZ23" s="6"/>
      <c r="DKA23" s="56"/>
      <c r="DKB23" s="48"/>
      <c r="DKC23" s="2"/>
      <c r="DKD23" s="4"/>
      <c r="DKE23" s="15"/>
      <c r="DKF23" s="4"/>
      <c r="DKR23" s="10"/>
      <c r="DKS23" s="10"/>
      <c r="DKT23" s="10"/>
      <c r="DKU23" s="10"/>
      <c r="DKV23" s="6"/>
      <c r="DKW23" s="56"/>
      <c r="DKX23" s="48"/>
      <c r="DKY23" s="2"/>
      <c r="DKZ23" s="4"/>
      <c r="DLA23" s="15"/>
      <c r="DLB23" s="4"/>
      <c r="DLN23" s="10"/>
      <c r="DLO23" s="10"/>
      <c r="DLP23" s="10"/>
      <c r="DLQ23" s="10"/>
      <c r="DLR23" s="6"/>
      <c r="DLS23" s="56"/>
      <c r="DLT23" s="48"/>
      <c r="DLU23" s="2"/>
      <c r="DLV23" s="4"/>
      <c r="DLW23" s="15"/>
      <c r="DLX23" s="4"/>
      <c r="DMJ23" s="10"/>
      <c r="DMK23" s="10"/>
      <c r="DML23" s="10"/>
      <c r="DMM23" s="10"/>
      <c r="DMN23" s="6"/>
      <c r="DMO23" s="56"/>
      <c r="DMP23" s="48"/>
      <c r="DMQ23" s="2"/>
      <c r="DMR23" s="4"/>
      <c r="DMS23" s="15"/>
      <c r="DMT23" s="4"/>
      <c r="DNF23" s="10"/>
      <c r="DNG23" s="10"/>
      <c r="DNH23" s="10"/>
      <c r="DNI23" s="10"/>
      <c r="DNJ23" s="6"/>
      <c r="DNK23" s="56"/>
      <c r="DNL23" s="48"/>
      <c r="DNM23" s="2"/>
      <c r="DNN23" s="4"/>
      <c r="DNO23" s="15"/>
      <c r="DNP23" s="4"/>
      <c r="DOB23" s="10"/>
      <c r="DOC23" s="10"/>
      <c r="DOD23" s="10"/>
      <c r="DOE23" s="10"/>
      <c r="DOF23" s="6"/>
      <c r="DOG23" s="56"/>
      <c r="DOH23" s="48"/>
      <c r="DOI23" s="2"/>
      <c r="DOJ23" s="4"/>
      <c r="DOK23" s="15"/>
      <c r="DOL23" s="4"/>
      <c r="DOX23" s="10"/>
      <c r="DOY23" s="10"/>
      <c r="DOZ23" s="10"/>
      <c r="DPA23" s="10"/>
      <c r="DPB23" s="6"/>
      <c r="DPC23" s="56"/>
      <c r="DPD23" s="48"/>
      <c r="DPE23" s="2"/>
      <c r="DPF23" s="4"/>
      <c r="DPG23" s="15"/>
      <c r="DPH23" s="4"/>
      <c r="DPT23" s="10"/>
      <c r="DPU23" s="10"/>
      <c r="DPV23" s="10"/>
      <c r="DPW23" s="10"/>
      <c r="DPX23" s="6"/>
      <c r="DPY23" s="56"/>
      <c r="DPZ23" s="48"/>
      <c r="DQA23" s="2"/>
      <c r="DQB23" s="4"/>
      <c r="DQC23" s="15"/>
      <c r="DQD23" s="4"/>
      <c r="DQP23" s="10"/>
      <c r="DQQ23" s="10"/>
      <c r="DQR23" s="10"/>
      <c r="DQS23" s="10"/>
      <c r="DQT23" s="6"/>
      <c r="DQU23" s="56"/>
      <c r="DQV23" s="48"/>
      <c r="DQW23" s="2"/>
      <c r="DQX23" s="4"/>
      <c r="DQY23" s="15"/>
      <c r="DQZ23" s="4"/>
      <c r="DRL23" s="10"/>
      <c r="DRM23" s="10"/>
      <c r="DRN23" s="10"/>
      <c r="DRO23" s="10"/>
      <c r="DRP23" s="6"/>
      <c r="DRQ23" s="56"/>
      <c r="DRR23" s="48"/>
      <c r="DRS23" s="2"/>
      <c r="DRT23" s="4"/>
      <c r="DRU23" s="15"/>
      <c r="DRV23" s="4"/>
      <c r="DSH23" s="10"/>
      <c r="DSI23" s="10"/>
      <c r="DSJ23" s="10"/>
      <c r="DSK23" s="10"/>
      <c r="DSL23" s="6"/>
      <c r="DSM23" s="56"/>
      <c r="DSN23" s="48"/>
      <c r="DSO23" s="2"/>
      <c r="DSP23" s="4"/>
      <c r="DSQ23" s="15"/>
      <c r="DSR23" s="4"/>
      <c r="DTD23" s="10"/>
      <c r="DTE23" s="10"/>
      <c r="DTF23" s="10"/>
      <c r="DTG23" s="10"/>
      <c r="DTH23" s="6"/>
      <c r="DTI23" s="56"/>
      <c r="DTJ23" s="48"/>
      <c r="DTK23" s="2"/>
      <c r="DTL23" s="4"/>
      <c r="DTM23" s="15"/>
      <c r="DTN23" s="4"/>
      <c r="DTZ23" s="10"/>
      <c r="DUA23" s="10"/>
      <c r="DUB23" s="10"/>
      <c r="DUC23" s="10"/>
      <c r="DUD23" s="6"/>
      <c r="DUE23" s="56"/>
      <c r="DUF23" s="48"/>
      <c r="DUG23" s="2"/>
      <c r="DUH23" s="4"/>
      <c r="DUI23" s="15"/>
      <c r="DUJ23" s="4"/>
      <c r="DUV23" s="10"/>
      <c r="DUW23" s="10"/>
      <c r="DUX23" s="10"/>
      <c r="DUY23" s="10"/>
      <c r="DUZ23" s="6"/>
      <c r="DVA23" s="56"/>
      <c r="DVB23" s="48"/>
      <c r="DVC23" s="2"/>
      <c r="DVD23" s="4"/>
      <c r="DVE23" s="15"/>
      <c r="DVF23" s="4"/>
      <c r="DVR23" s="10"/>
      <c r="DVS23" s="10"/>
      <c r="DVT23" s="10"/>
      <c r="DVU23" s="10"/>
      <c r="DVV23" s="6"/>
      <c r="DVW23" s="56"/>
      <c r="DVX23" s="48"/>
      <c r="DVY23" s="2"/>
      <c r="DVZ23" s="4"/>
      <c r="DWA23" s="15"/>
      <c r="DWB23" s="4"/>
      <c r="DWN23" s="10"/>
      <c r="DWO23" s="10"/>
      <c r="DWP23" s="10"/>
      <c r="DWQ23" s="10"/>
      <c r="DWR23" s="6"/>
      <c r="DWS23" s="56"/>
      <c r="DWT23" s="48"/>
      <c r="DWU23" s="2"/>
      <c r="DWV23" s="4"/>
      <c r="DWW23" s="15"/>
      <c r="DWX23" s="4"/>
      <c r="DXJ23" s="10"/>
      <c r="DXK23" s="10"/>
      <c r="DXL23" s="10"/>
      <c r="DXM23" s="10"/>
      <c r="DXN23" s="6"/>
      <c r="DXO23" s="56"/>
      <c r="DXP23" s="48"/>
      <c r="DXQ23" s="2"/>
      <c r="DXR23" s="4"/>
      <c r="DXS23" s="15"/>
      <c r="DXT23" s="4"/>
      <c r="DYF23" s="10"/>
      <c r="DYG23" s="10"/>
      <c r="DYH23" s="10"/>
      <c r="DYI23" s="10"/>
      <c r="DYJ23" s="6"/>
      <c r="DYK23" s="56"/>
      <c r="DYL23" s="48"/>
      <c r="DYM23" s="2"/>
      <c r="DYN23" s="4"/>
      <c r="DYO23" s="15"/>
      <c r="DYP23" s="4"/>
      <c r="DZB23" s="10"/>
      <c r="DZC23" s="10"/>
      <c r="DZD23" s="10"/>
      <c r="DZE23" s="10"/>
      <c r="DZF23" s="6"/>
      <c r="DZG23" s="56"/>
      <c r="DZH23" s="48"/>
      <c r="DZI23" s="2"/>
      <c r="DZJ23" s="4"/>
      <c r="DZK23" s="15"/>
      <c r="DZL23" s="4"/>
      <c r="DZX23" s="10"/>
      <c r="DZY23" s="10"/>
      <c r="DZZ23" s="10"/>
      <c r="EAA23" s="10"/>
      <c r="EAB23" s="6"/>
      <c r="EAC23" s="56"/>
      <c r="EAD23" s="48"/>
      <c r="EAE23" s="2"/>
      <c r="EAF23" s="4"/>
      <c r="EAG23" s="15"/>
      <c r="EAH23" s="4"/>
      <c r="EAT23" s="10"/>
      <c r="EAU23" s="10"/>
      <c r="EAV23" s="10"/>
      <c r="EAW23" s="10"/>
      <c r="EAX23" s="6"/>
      <c r="EAY23" s="56"/>
      <c r="EAZ23" s="48"/>
      <c r="EBA23" s="2"/>
      <c r="EBB23" s="4"/>
      <c r="EBC23" s="15"/>
      <c r="EBD23" s="4"/>
      <c r="EBP23" s="10"/>
      <c r="EBQ23" s="10"/>
      <c r="EBR23" s="10"/>
      <c r="EBS23" s="10"/>
      <c r="EBT23" s="6"/>
      <c r="EBU23" s="56"/>
      <c r="EBV23" s="48"/>
      <c r="EBW23" s="2"/>
      <c r="EBX23" s="4"/>
      <c r="EBY23" s="15"/>
      <c r="EBZ23" s="4"/>
      <c r="ECL23" s="10"/>
      <c r="ECM23" s="10"/>
      <c r="ECN23" s="10"/>
      <c r="ECO23" s="10"/>
      <c r="ECP23" s="6"/>
      <c r="ECQ23" s="56"/>
      <c r="ECR23" s="48"/>
      <c r="ECS23" s="2"/>
      <c r="ECT23" s="4"/>
      <c r="ECU23" s="15"/>
      <c r="ECV23" s="4"/>
      <c r="EDH23" s="10"/>
      <c r="EDI23" s="10"/>
      <c r="EDJ23" s="10"/>
      <c r="EDK23" s="10"/>
      <c r="EDL23" s="6"/>
      <c r="EDM23" s="56"/>
      <c r="EDN23" s="48"/>
      <c r="EDO23" s="2"/>
      <c r="EDP23" s="4"/>
      <c r="EDQ23" s="15"/>
      <c r="EDR23" s="4"/>
      <c r="EED23" s="10"/>
      <c r="EEE23" s="10"/>
      <c r="EEF23" s="10"/>
      <c r="EEG23" s="10"/>
      <c r="EEH23" s="6"/>
      <c r="EEI23" s="56"/>
      <c r="EEJ23" s="48"/>
      <c r="EEK23" s="2"/>
      <c r="EEL23" s="4"/>
      <c r="EEM23" s="15"/>
      <c r="EEN23" s="4"/>
      <c r="EEZ23" s="10"/>
      <c r="EFA23" s="10"/>
      <c r="EFB23" s="10"/>
      <c r="EFC23" s="10"/>
      <c r="EFD23" s="6"/>
      <c r="EFE23" s="56"/>
      <c r="EFF23" s="48"/>
      <c r="EFG23" s="2"/>
      <c r="EFH23" s="4"/>
      <c r="EFI23" s="15"/>
      <c r="EFJ23" s="4"/>
      <c r="EFV23" s="10"/>
      <c r="EFW23" s="10"/>
      <c r="EFX23" s="10"/>
      <c r="EFY23" s="10"/>
      <c r="EFZ23" s="6"/>
      <c r="EGA23" s="56"/>
      <c r="EGB23" s="48"/>
      <c r="EGC23" s="2"/>
      <c r="EGD23" s="4"/>
      <c r="EGE23" s="15"/>
      <c r="EGF23" s="4"/>
      <c r="EGR23" s="10"/>
      <c r="EGS23" s="10"/>
      <c r="EGT23" s="10"/>
      <c r="EGU23" s="10"/>
      <c r="EGV23" s="6"/>
      <c r="EGW23" s="56"/>
      <c r="EGX23" s="48"/>
      <c r="EGY23" s="2"/>
      <c r="EGZ23" s="4"/>
      <c r="EHA23" s="15"/>
      <c r="EHB23" s="4"/>
      <c r="EHN23" s="10"/>
      <c r="EHO23" s="10"/>
      <c r="EHP23" s="10"/>
      <c r="EHQ23" s="10"/>
      <c r="EHR23" s="6"/>
      <c r="EHS23" s="56"/>
      <c r="EHT23" s="48"/>
      <c r="EHU23" s="2"/>
      <c r="EHV23" s="4"/>
      <c r="EHW23" s="15"/>
      <c r="EHX23" s="4"/>
      <c r="EIJ23" s="10"/>
      <c r="EIK23" s="10"/>
      <c r="EIL23" s="10"/>
      <c r="EIM23" s="10"/>
      <c r="EIN23" s="6"/>
      <c r="EIO23" s="56"/>
      <c r="EIP23" s="48"/>
      <c r="EIQ23" s="2"/>
      <c r="EIR23" s="4"/>
      <c r="EIS23" s="15"/>
      <c r="EIT23" s="4"/>
      <c r="EJF23" s="10"/>
      <c r="EJG23" s="10"/>
      <c r="EJH23" s="10"/>
      <c r="EJI23" s="10"/>
      <c r="EJJ23" s="6"/>
      <c r="EJK23" s="56"/>
      <c r="EJL23" s="48"/>
      <c r="EJM23" s="2"/>
      <c r="EJN23" s="4"/>
      <c r="EJO23" s="15"/>
      <c r="EJP23" s="4"/>
      <c r="EKB23" s="10"/>
      <c r="EKC23" s="10"/>
      <c r="EKD23" s="10"/>
      <c r="EKE23" s="10"/>
      <c r="EKF23" s="6"/>
      <c r="EKG23" s="56"/>
      <c r="EKH23" s="48"/>
      <c r="EKI23" s="2"/>
      <c r="EKJ23" s="4"/>
      <c r="EKK23" s="15"/>
      <c r="EKL23" s="4"/>
      <c r="EKX23" s="10"/>
      <c r="EKY23" s="10"/>
      <c r="EKZ23" s="10"/>
      <c r="ELA23" s="10"/>
      <c r="ELB23" s="6"/>
      <c r="ELC23" s="56"/>
      <c r="ELD23" s="48"/>
      <c r="ELE23" s="2"/>
      <c r="ELF23" s="4"/>
      <c r="ELG23" s="15"/>
      <c r="ELH23" s="4"/>
      <c r="ELT23" s="10"/>
      <c r="ELU23" s="10"/>
      <c r="ELV23" s="10"/>
      <c r="ELW23" s="10"/>
      <c r="ELX23" s="6"/>
      <c r="ELY23" s="56"/>
      <c r="ELZ23" s="48"/>
      <c r="EMA23" s="2"/>
      <c r="EMB23" s="4"/>
      <c r="EMC23" s="15"/>
      <c r="EMD23" s="4"/>
      <c r="EMP23" s="10"/>
      <c r="EMQ23" s="10"/>
      <c r="EMR23" s="10"/>
      <c r="EMS23" s="10"/>
      <c r="EMT23" s="6"/>
      <c r="EMU23" s="56"/>
      <c r="EMV23" s="48"/>
      <c r="EMW23" s="2"/>
      <c r="EMX23" s="4"/>
      <c r="EMY23" s="15"/>
      <c r="EMZ23" s="4"/>
      <c r="ENL23" s="10"/>
      <c r="ENM23" s="10"/>
      <c r="ENN23" s="10"/>
      <c r="ENO23" s="10"/>
      <c r="ENP23" s="6"/>
      <c r="ENQ23" s="56"/>
      <c r="ENR23" s="48"/>
      <c r="ENS23" s="2"/>
      <c r="ENT23" s="4"/>
      <c r="ENU23" s="15"/>
      <c r="ENV23" s="4"/>
      <c r="EOH23" s="10"/>
      <c r="EOI23" s="10"/>
      <c r="EOJ23" s="10"/>
      <c r="EOK23" s="10"/>
      <c r="EOL23" s="6"/>
      <c r="EOM23" s="56"/>
      <c r="EON23" s="48"/>
      <c r="EOO23" s="2"/>
      <c r="EOP23" s="4"/>
      <c r="EOQ23" s="15"/>
      <c r="EOR23" s="4"/>
      <c r="EPD23" s="10"/>
      <c r="EPE23" s="10"/>
      <c r="EPF23" s="10"/>
      <c r="EPG23" s="10"/>
      <c r="EPH23" s="6"/>
      <c r="EPI23" s="56"/>
      <c r="EPJ23" s="48"/>
      <c r="EPK23" s="2"/>
      <c r="EPL23" s="4"/>
      <c r="EPM23" s="15"/>
      <c r="EPN23" s="4"/>
      <c r="EPZ23" s="10"/>
      <c r="EQA23" s="10"/>
      <c r="EQB23" s="10"/>
      <c r="EQC23" s="10"/>
      <c r="EQD23" s="6"/>
      <c r="EQE23" s="56"/>
      <c r="EQF23" s="48"/>
      <c r="EQG23" s="2"/>
      <c r="EQH23" s="4"/>
      <c r="EQI23" s="15"/>
      <c r="EQJ23" s="4"/>
      <c r="EQV23" s="10"/>
      <c r="EQW23" s="10"/>
      <c r="EQX23" s="10"/>
      <c r="EQY23" s="10"/>
      <c r="EQZ23" s="6"/>
      <c r="ERA23" s="56"/>
      <c r="ERB23" s="48"/>
      <c r="ERC23" s="2"/>
      <c r="ERD23" s="4"/>
      <c r="ERE23" s="15"/>
      <c r="ERF23" s="4"/>
      <c r="ERR23" s="10"/>
      <c r="ERS23" s="10"/>
      <c r="ERT23" s="10"/>
      <c r="ERU23" s="10"/>
      <c r="ERV23" s="6"/>
      <c r="ERW23" s="56"/>
      <c r="ERX23" s="48"/>
      <c r="ERY23" s="2"/>
      <c r="ERZ23" s="4"/>
      <c r="ESA23" s="15"/>
      <c r="ESB23" s="4"/>
      <c r="ESN23" s="10"/>
      <c r="ESO23" s="10"/>
      <c r="ESP23" s="10"/>
      <c r="ESQ23" s="10"/>
      <c r="ESR23" s="6"/>
      <c r="ESS23" s="56"/>
      <c r="EST23" s="48"/>
      <c r="ESU23" s="2"/>
      <c r="ESV23" s="4"/>
      <c r="ESW23" s="15"/>
      <c r="ESX23" s="4"/>
      <c r="ETJ23" s="10"/>
      <c r="ETK23" s="10"/>
      <c r="ETL23" s="10"/>
      <c r="ETM23" s="10"/>
      <c r="ETN23" s="6"/>
      <c r="ETO23" s="56"/>
      <c r="ETP23" s="48"/>
      <c r="ETQ23" s="2"/>
      <c r="ETR23" s="4"/>
      <c r="ETS23" s="15"/>
      <c r="ETT23" s="4"/>
      <c r="EUF23" s="10"/>
      <c r="EUG23" s="10"/>
      <c r="EUH23" s="10"/>
      <c r="EUI23" s="10"/>
      <c r="EUJ23" s="6"/>
      <c r="EUK23" s="56"/>
      <c r="EUL23" s="48"/>
      <c r="EUM23" s="2"/>
      <c r="EUN23" s="4"/>
      <c r="EUO23" s="15"/>
      <c r="EUP23" s="4"/>
      <c r="EVB23" s="10"/>
      <c r="EVC23" s="10"/>
      <c r="EVD23" s="10"/>
      <c r="EVE23" s="10"/>
      <c r="EVF23" s="6"/>
      <c r="EVG23" s="56"/>
      <c r="EVH23" s="48"/>
      <c r="EVI23" s="2"/>
      <c r="EVJ23" s="4"/>
      <c r="EVK23" s="15"/>
      <c r="EVL23" s="4"/>
      <c r="EVX23" s="10"/>
      <c r="EVY23" s="10"/>
      <c r="EVZ23" s="10"/>
      <c r="EWA23" s="10"/>
      <c r="EWB23" s="6"/>
      <c r="EWC23" s="56"/>
      <c r="EWD23" s="48"/>
      <c r="EWE23" s="2"/>
      <c r="EWF23" s="4"/>
      <c r="EWG23" s="15"/>
      <c r="EWH23" s="4"/>
      <c r="EWT23" s="10"/>
      <c r="EWU23" s="10"/>
      <c r="EWV23" s="10"/>
      <c r="EWW23" s="10"/>
      <c r="EWX23" s="6"/>
      <c r="EWY23" s="56"/>
      <c r="EWZ23" s="48"/>
      <c r="EXA23" s="2"/>
      <c r="EXB23" s="4"/>
      <c r="EXC23" s="15"/>
      <c r="EXD23" s="4"/>
      <c r="EXP23" s="10"/>
      <c r="EXQ23" s="10"/>
      <c r="EXR23" s="10"/>
      <c r="EXS23" s="10"/>
      <c r="EXT23" s="6"/>
      <c r="EXU23" s="56"/>
      <c r="EXV23" s="48"/>
      <c r="EXW23" s="2"/>
      <c r="EXX23" s="4"/>
      <c r="EXY23" s="15"/>
      <c r="EXZ23" s="4"/>
      <c r="EYL23" s="10"/>
      <c r="EYM23" s="10"/>
      <c r="EYN23" s="10"/>
      <c r="EYO23" s="10"/>
      <c r="EYP23" s="6"/>
      <c r="EYQ23" s="56"/>
      <c r="EYR23" s="48"/>
      <c r="EYS23" s="2"/>
      <c r="EYT23" s="4"/>
      <c r="EYU23" s="15"/>
      <c r="EYV23" s="4"/>
      <c r="EZH23" s="10"/>
      <c r="EZI23" s="10"/>
      <c r="EZJ23" s="10"/>
      <c r="EZK23" s="10"/>
      <c r="EZL23" s="6"/>
      <c r="EZM23" s="56"/>
      <c r="EZN23" s="48"/>
      <c r="EZO23" s="2"/>
      <c r="EZP23" s="4"/>
      <c r="EZQ23" s="15"/>
      <c r="EZR23" s="4"/>
      <c r="FAD23" s="10"/>
      <c r="FAE23" s="10"/>
      <c r="FAF23" s="10"/>
      <c r="FAG23" s="10"/>
      <c r="FAH23" s="6"/>
      <c r="FAI23" s="56"/>
      <c r="FAJ23" s="48"/>
      <c r="FAK23" s="2"/>
      <c r="FAL23" s="4"/>
      <c r="FAM23" s="15"/>
      <c r="FAN23" s="4"/>
      <c r="FAZ23" s="10"/>
      <c r="FBA23" s="10"/>
      <c r="FBB23" s="10"/>
      <c r="FBC23" s="10"/>
      <c r="FBD23" s="6"/>
      <c r="FBE23" s="56"/>
      <c r="FBF23" s="48"/>
      <c r="FBG23" s="2"/>
      <c r="FBH23" s="4"/>
      <c r="FBI23" s="15"/>
      <c r="FBJ23" s="4"/>
      <c r="FBV23" s="10"/>
      <c r="FBW23" s="10"/>
      <c r="FBX23" s="10"/>
      <c r="FBY23" s="10"/>
      <c r="FBZ23" s="6"/>
      <c r="FCA23" s="56"/>
      <c r="FCB23" s="48"/>
      <c r="FCC23" s="2"/>
      <c r="FCD23" s="4"/>
      <c r="FCE23" s="15"/>
      <c r="FCF23" s="4"/>
      <c r="FCR23" s="10"/>
      <c r="FCS23" s="10"/>
      <c r="FCT23" s="10"/>
      <c r="FCU23" s="10"/>
      <c r="FCV23" s="6"/>
      <c r="FCW23" s="56"/>
      <c r="FCX23" s="48"/>
      <c r="FCY23" s="2"/>
      <c r="FCZ23" s="4"/>
      <c r="FDA23" s="15"/>
      <c r="FDB23" s="4"/>
      <c r="FDN23" s="10"/>
      <c r="FDO23" s="10"/>
      <c r="FDP23" s="10"/>
      <c r="FDQ23" s="10"/>
      <c r="FDR23" s="6"/>
      <c r="FDS23" s="56"/>
      <c r="FDT23" s="48"/>
      <c r="FDU23" s="2"/>
      <c r="FDV23" s="4"/>
      <c r="FDW23" s="15"/>
      <c r="FDX23" s="4"/>
      <c r="FEJ23" s="10"/>
      <c r="FEK23" s="10"/>
      <c r="FEL23" s="10"/>
      <c r="FEM23" s="10"/>
      <c r="FEN23" s="6"/>
      <c r="FEO23" s="56"/>
      <c r="FEP23" s="48"/>
      <c r="FEQ23" s="2"/>
      <c r="FER23" s="4"/>
      <c r="FES23" s="15"/>
      <c r="FET23" s="4"/>
      <c r="FFF23" s="10"/>
      <c r="FFG23" s="10"/>
      <c r="FFH23" s="10"/>
      <c r="FFI23" s="10"/>
      <c r="FFJ23" s="6"/>
      <c r="FFK23" s="56"/>
      <c r="FFL23" s="48"/>
      <c r="FFM23" s="2"/>
      <c r="FFN23" s="4"/>
      <c r="FFO23" s="15"/>
      <c r="FFP23" s="4"/>
      <c r="FGB23" s="10"/>
      <c r="FGC23" s="10"/>
      <c r="FGD23" s="10"/>
      <c r="FGE23" s="10"/>
      <c r="FGF23" s="6"/>
      <c r="FGG23" s="56"/>
      <c r="FGH23" s="48"/>
      <c r="FGI23" s="2"/>
      <c r="FGJ23" s="4"/>
      <c r="FGK23" s="15"/>
      <c r="FGL23" s="4"/>
      <c r="FGX23" s="10"/>
      <c r="FGY23" s="10"/>
      <c r="FGZ23" s="10"/>
      <c r="FHA23" s="10"/>
      <c r="FHB23" s="6"/>
      <c r="FHC23" s="56"/>
      <c r="FHD23" s="48"/>
      <c r="FHE23" s="2"/>
      <c r="FHF23" s="4"/>
      <c r="FHG23" s="15"/>
      <c r="FHH23" s="4"/>
      <c r="FHT23" s="10"/>
      <c r="FHU23" s="10"/>
      <c r="FHV23" s="10"/>
      <c r="FHW23" s="10"/>
      <c r="FHX23" s="6"/>
      <c r="FHY23" s="56"/>
      <c r="FHZ23" s="48"/>
      <c r="FIA23" s="2"/>
      <c r="FIB23" s="4"/>
      <c r="FIC23" s="15"/>
      <c r="FID23" s="4"/>
      <c r="FIP23" s="10"/>
      <c r="FIQ23" s="10"/>
      <c r="FIR23" s="10"/>
      <c r="FIS23" s="10"/>
      <c r="FIT23" s="6"/>
      <c r="FIU23" s="56"/>
      <c r="FIV23" s="48"/>
      <c r="FIW23" s="2"/>
      <c r="FIX23" s="4"/>
      <c r="FIY23" s="15"/>
      <c r="FIZ23" s="4"/>
      <c r="FJL23" s="10"/>
      <c r="FJM23" s="10"/>
      <c r="FJN23" s="10"/>
      <c r="FJO23" s="10"/>
      <c r="FJP23" s="6"/>
      <c r="FJQ23" s="56"/>
      <c r="FJR23" s="48"/>
      <c r="FJS23" s="2"/>
      <c r="FJT23" s="4"/>
      <c r="FJU23" s="15"/>
      <c r="FJV23" s="4"/>
      <c r="FKH23" s="10"/>
      <c r="FKI23" s="10"/>
      <c r="FKJ23" s="10"/>
      <c r="FKK23" s="10"/>
      <c r="FKL23" s="6"/>
      <c r="FKM23" s="56"/>
      <c r="FKN23" s="48"/>
      <c r="FKO23" s="2"/>
      <c r="FKP23" s="4"/>
      <c r="FKQ23" s="15"/>
      <c r="FKR23" s="4"/>
      <c r="FLD23" s="10"/>
      <c r="FLE23" s="10"/>
      <c r="FLF23" s="10"/>
      <c r="FLG23" s="10"/>
      <c r="FLH23" s="6"/>
      <c r="FLI23" s="56"/>
      <c r="FLJ23" s="48"/>
      <c r="FLK23" s="2"/>
      <c r="FLL23" s="4"/>
      <c r="FLM23" s="15"/>
      <c r="FLN23" s="4"/>
      <c r="FLZ23" s="10"/>
      <c r="FMA23" s="10"/>
      <c r="FMB23" s="10"/>
      <c r="FMC23" s="10"/>
      <c r="FMD23" s="6"/>
      <c r="FME23" s="56"/>
      <c r="FMF23" s="48"/>
      <c r="FMG23" s="2"/>
      <c r="FMH23" s="4"/>
      <c r="FMI23" s="15"/>
      <c r="FMJ23" s="4"/>
      <c r="FMV23" s="10"/>
      <c r="FMW23" s="10"/>
      <c r="FMX23" s="10"/>
      <c r="FMY23" s="10"/>
      <c r="FMZ23" s="6"/>
      <c r="FNA23" s="56"/>
      <c r="FNB23" s="48"/>
      <c r="FNC23" s="2"/>
      <c r="FND23" s="4"/>
      <c r="FNE23" s="15"/>
      <c r="FNF23" s="4"/>
      <c r="FNR23" s="10"/>
      <c r="FNS23" s="10"/>
      <c r="FNT23" s="10"/>
      <c r="FNU23" s="10"/>
      <c r="FNV23" s="6"/>
      <c r="FNW23" s="56"/>
      <c r="FNX23" s="48"/>
      <c r="FNY23" s="2"/>
      <c r="FNZ23" s="4"/>
      <c r="FOA23" s="15"/>
      <c r="FOB23" s="4"/>
      <c r="FON23" s="10"/>
      <c r="FOO23" s="10"/>
      <c r="FOP23" s="10"/>
      <c r="FOQ23" s="10"/>
      <c r="FOR23" s="6"/>
      <c r="FOS23" s="56"/>
      <c r="FOT23" s="48"/>
      <c r="FOU23" s="2"/>
      <c r="FOV23" s="4"/>
      <c r="FOW23" s="15"/>
      <c r="FOX23" s="4"/>
      <c r="FPJ23" s="10"/>
      <c r="FPK23" s="10"/>
      <c r="FPL23" s="10"/>
      <c r="FPM23" s="10"/>
      <c r="FPN23" s="6"/>
      <c r="FPO23" s="56"/>
      <c r="FPP23" s="48"/>
      <c r="FPQ23" s="2"/>
      <c r="FPR23" s="4"/>
      <c r="FPS23" s="15"/>
      <c r="FPT23" s="4"/>
      <c r="FQF23" s="10"/>
      <c r="FQG23" s="10"/>
      <c r="FQH23" s="10"/>
      <c r="FQI23" s="10"/>
      <c r="FQJ23" s="6"/>
      <c r="FQK23" s="56"/>
      <c r="FQL23" s="48"/>
      <c r="FQM23" s="2"/>
      <c r="FQN23" s="4"/>
      <c r="FQO23" s="15"/>
      <c r="FQP23" s="4"/>
      <c r="FRB23" s="10"/>
      <c r="FRC23" s="10"/>
      <c r="FRD23" s="10"/>
      <c r="FRE23" s="10"/>
      <c r="FRF23" s="6"/>
      <c r="FRG23" s="56"/>
      <c r="FRH23" s="48"/>
      <c r="FRI23" s="2"/>
      <c r="FRJ23" s="4"/>
      <c r="FRK23" s="15"/>
      <c r="FRL23" s="4"/>
      <c r="FRX23" s="10"/>
      <c r="FRY23" s="10"/>
      <c r="FRZ23" s="10"/>
      <c r="FSA23" s="10"/>
      <c r="FSB23" s="6"/>
      <c r="FSC23" s="56"/>
      <c r="FSD23" s="48"/>
      <c r="FSE23" s="2"/>
      <c r="FSF23" s="4"/>
      <c r="FSG23" s="15"/>
      <c r="FSH23" s="4"/>
      <c r="FST23" s="10"/>
      <c r="FSU23" s="10"/>
      <c r="FSV23" s="10"/>
      <c r="FSW23" s="10"/>
      <c r="FSX23" s="6"/>
      <c r="FSY23" s="56"/>
      <c r="FSZ23" s="48"/>
      <c r="FTA23" s="2"/>
      <c r="FTB23" s="4"/>
      <c r="FTC23" s="15"/>
      <c r="FTD23" s="4"/>
      <c r="FTP23" s="10"/>
      <c r="FTQ23" s="10"/>
      <c r="FTR23" s="10"/>
      <c r="FTS23" s="10"/>
      <c r="FTT23" s="6"/>
      <c r="FTU23" s="56"/>
      <c r="FTV23" s="48"/>
      <c r="FTW23" s="2"/>
      <c r="FTX23" s="4"/>
      <c r="FTY23" s="15"/>
      <c r="FTZ23" s="4"/>
      <c r="FUL23" s="10"/>
      <c r="FUM23" s="10"/>
      <c r="FUN23" s="10"/>
      <c r="FUO23" s="10"/>
      <c r="FUP23" s="6"/>
      <c r="FUQ23" s="56"/>
      <c r="FUR23" s="48"/>
      <c r="FUS23" s="2"/>
      <c r="FUT23" s="4"/>
      <c r="FUU23" s="15"/>
      <c r="FUV23" s="4"/>
      <c r="FVH23" s="10"/>
      <c r="FVI23" s="10"/>
      <c r="FVJ23" s="10"/>
      <c r="FVK23" s="10"/>
      <c r="FVL23" s="6"/>
      <c r="FVM23" s="56"/>
      <c r="FVN23" s="48"/>
      <c r="FVO23" s="2"/>
      <c r="FVP23" s="4"/>
      <c r="FVQ23" s="15"/>
      <c r="FVR23" s="4"/>
      <c r="FWD23" s="10"/>
      <c r="FWE23" s="10"/>
      <c r="FWF23" s="10"/>
      <c r="FWG23" s="10"/>
      <c r="FWH23" s="6"/>
      <c r="FWI23" s="56"/>
      <c r="FWJ23" s="48"/>
      <c r="FWK23" s="2"/>
      <c r="FWL23" s="4"/>
      <c r="FWM23" s="15"/>
      <c r="FWN23" s="4"/>
      <c r="FWZ23" s="10"/>
      <c r="FXA23" s="10"/>
      <c r="FXB23" s="10"/>
      <c r="FXC23" s="10"/>
      <c r="FXD23" s="6"/>
      <c r="FXE23" s="56"/>
      <c r="FXF23" s="48"/>
      <c r="FXG23" s="2"/>
      <c r="FXH23" s="4"/>
      <c r="FXI23" s="15"/>
      <c r="FXJ23" s="4"/>
      <c r="FXV23" s="10"/>
      <c r="FXW23" s="10"/>
      <c r="FXX23" s="10"/>
      <c r="FXY23" s="10"/>
      <c r="FXZ23" s="6"/>
      <c r="FYA23" s="56"/>
      <c r="FYB23" s="48"/>
      <c r="FYC23" s="2"/>
      <c r="FYD23" s="4"/>
      <c r="FYE23" s="15"/>
      <c r="FYF23" s="4"/>
      <c r="FYR23" s="10"/>
      <c r="FYS23" s="10"/>
      <c r="FYT23" s="10"/>
      <c r="FYU23" s="10"/>
      <c r="FYV23" s="6"/>
      <c r="FYW23" s="56"/>
      <c r="FYX23" s="48"/>
      <c r="FYY23" s="2"/>
      <c r="FYZ23" s="4"/>
      <c r="FZA23" s="15"/>
      <c r="FZB23" s="4"/>
      <c r="FZN23" s="10"/>
      <c r="FZO23" s="10"/>
      <c r="FZP23" s="10"/>
      <c r="FZQ23" s="10"/>
      <c r="FZR23" s="6"/>
      <c r="FZS23" s="56"/>
      <c r="FZT23" s="48"/>
      <c r="FZU23" s="2"/>
      <c r="FZV23" s="4"/>
      <c r="FZW23" s="15"/>
      <c r="FZX23" s="4"/>
      <c r="GAJ23" s="10"/>
      <c r="GAK23" s="10"/>
      <c r="GAL23" s="10"/>
      <c r="GAM23" s="10"/>
      <c r="GAN23" s="6"/>
      <c r="GAO23" s="56"/>
      <c r="GAP23" s="48"/>
      <c r="GAQ23" s="2"/>
      <c r="GAR23" s="4"/>
      <c r="GAS23" s="15"/>
      <c r="GAT23" s="4"/>
      <c r="GBF23" s="10"/>
      <c r="GBG23" s="10"/>
      <c r="GBH23" s="10"/>
      <c r="GBI23" s="10"/>
      <c r="GBJ23" s="6"/>
      <c r="GBK23" s="56"/>
      <c r="GBL23" s="48"/>
      <c r="GBM23" s="2"/>
      <c r="GBN23" s="4"/>
      <c r="GBO23" s="15"/>
      <c r="GBP23" s="4"/>
      <c r="GCB23" s="10"/>
      <c r="GCC23" s="10"/>
      <c r="GCD23" s="10"/>
      <c r="GCE23" s="10"/>
      <c r="GCF23" s="6"/>
      <c r="GCG23" s="56"/>
      <c r="GCH23" s="48"/>
      <c r="GCI23" s="2"/>
      <c r="GCJ23" s="4"/>
      <c r="GCK23" s="15"/>
      <c r="GCL23" s="4"/>
      <c r="GCX23" s="10"/>
      <c r="GCY23" s="10"/>
      <c r="GCZ23" s="10"/>
      <c r="GDA23" s="10"/>
      <c r="GDB23" s="6"/>
      <c r="GDC23" s="56"/>
      <c r="GDD23" s="48"/>
      <c r="GDE23" s="2"/>
      <c r="GDF23" s="4"/>
      <c r="GDG23" s="15"/>
      <c r="GDH23" s="4"/>
      <c r="GDT23" s="10"/>
      <c r="GDU23" s="10"/>
      <c r="GDV23" s="10"/>
      <c r="GDW23" s="10"/>
      <c r="GDX23" s="6"/>
      <c r="GDY23" s="56"/>
      <c r="GDZ23" s="48"/>
      <c r="GEA23" s="2"/>
      <c r="GEB23" s="4"/>
      <c r="GEC23" s="15"/>
      <c r="GED23" s="4"/>
      <c r="GEP23" s="10"/>
      <c r="GEQ23" s="10"/>
      <c r="GER23" s="10"/>
      <c r="GES23" s="10"/>
      <c r="GET23" s="6"/>
      <c r="GEU23" s="56"/>
      <c r="GEV23" s="48"/>
      <c r="GEW23" s="2"/>
      <c r="GEX23" s="4"/>
      <c r="GEY23" s="15"/>
      <c r="GEZ23" s="4"/>
      <c r="GFL23" s="10"/>
      <c r="GFM23" s="10"/>
      <c r="GFN23" s="10"/>
      <c r="GFO23" s="10"/>
      <c r="GFP23" s="6"/>
      <c r="GFQ23" s="56"/>
      <c r="GFR23" s="48"/>
      <c r="GFS23" s="2"/>
      <c r="GFT23" s="4"/>
      <c r="GFU23" s="15"/>
      <c r="GFV23" s="4"/>
      <c r="GGH23" s="10"/>
      <c r="GGI23" s="10"/>
      <c r="GGJ23" s="10"/>
      <c r="GGK23" s="10"/>
      <c r="GGL23" s="6"/>
      <c r="GGM23" s="56"/>
      <c r="GGN23" s="48"/>
      <c r="GGO23" s="2"/>
      <c r="GGP23" s="4"/>
      <c r="GGQ23" s="15"/>
      <c r="GGR23" s="4"/>
      <c r="GHD23" s="10"/>
      <c r="GHE23" s="10"/>
      <c r="GHF23" s="10"/>
      <c r="GHG23" s="10"/>
      <c r="GHH23" s="6"/>
      <c r="GHI23" s="56"/>
      <c r="GHJ23" s="48"/>
      <c r="GHK23" s="2"/>
      <c r="GHL23" s="4"/>
      <c r="GHM23" s="15"/>
      <c r="GHN23" s="4"/>
      <c r="GHZ23" s="10"/>
      <c r="GIA23" s="10"/>
      <c r="GIB23" s="10"/>
      <c r="GIC23" s="10"/>
      <c r="GID23" s="6"/>
      <c r="GIE23" s="56"/>
      <c r="GIF23" s="48"/>
      <c r="GIG23" s="2"/>
      <c r="GIH23" s="4"/>
      <c r="GII23" s="15"/>
      <c r="GIJ23" s="4"/>
      <c r="GIV23" s="10"/>
      <c r="GIW23" s="10"/>
      <c r="GIX23" s="10"/>
      <c r="GIY23" s="10"/>
      <c r="GIZ23" s="6"/>
      <c r="GJA23" s="56"/>
      <c r="GJB23" s="48"/>
      <c r="GJC23" s="2"/>
      <c r="GJD23" s="4"/>
      <c r="GJE23" s="15"/>
      <c r="GJF23" s="4"/>
      <c r="GJR23" s="10"/>
      <c r="GJS23" s="10"/>
      <c r="GJT23" s="10"/>
      <c r="GJU23" s="10"/>
      <c r="GJV23" s="6"/>
      <c r="GJW23" s="56"/>
      <c r="GJX23" s="48"/>
      <c r="GJY23" s="2"/>
      <c r="GJZ23" s="4"/>
      <c r="GKA23" s="15"/>
      <c r="GKB23" s="4"/>
      <c r="GKN23" s="10"/>
      <c r="GKO23" s="10"/>
      <c r="GKP23" s="10"/>
      <c r="GKQ23" s="10"/>
      <c r="GKR23" s="6"/>
      <c r="GKS23" s="56"/>
      <c r="GKT23" s="48"/>
      <c r="GKU23" s="2"/>
      <c r="GKV23" s="4"/>
      <c r="GKW23" s="15"/>
      <c r="GKX23" s="4"/>
      <c r="GLJ23" s="10"/>
      <c r="GLK23" s="10"/>
      <c r="GLL23" s="10"/>
      <c r="GLM23" s="10"/>
      <c r="GLN23" s="6"/>
      <c r="GLO23" s="56"/>
      <c r="GLP23" s="48"/>
      <c r="GLQ23" s="2"/>
      <c r="GLR23" s="4"/>
      <c r="GLS23" s="15"/>
      <c r="GLT23" s="4"/>
      <c r="GMF23" s="10"/>
      <c r="GMG23" s="10"/>
      <c r="GMH23" s="10"/>
      <c r="GMI23" s="10"/>
      <c r="GMJ23" s="6"/>
      <c r="GMK23" s="56"/>
      <c r="GML23" s="48"/>
      <c r="GMM23" s="2"/>
      <c r="GMN23" s="4"/>
      <c r="GMO23" s="15"/>
      <c r="GMP23" s="4"/>
      <c r="GNB23" s="10"/>
      <c r="GNC23" s="10"/>
      <c r="GND23" s="10"/>
      <c r="GNE23" s="10"/>
      <c r="GNF23" s="6"/>
      <c r="GNG23" s="56"/>
      <c r="GNH23" s="48"/>
      <c r="GNI23" s="2"/>
      <c r="GNJ23" s="4"/>
      <c r="GNK23" s="15"/>
      <c r="GNL23" s="4"/>
      <c r="GNX23" s="10"/>
      <c r="GNY23" s="10"/>
      <c r="GNZ23" s="10"/>
      <c r="GOA23" s="10"/>
      <c r="GOB23" s="6"/>
      <c r="GOC23" s="56"/>
      <c r="GOD23" s="48"/>
      <c r="GOE23" s="2"/>
      <c r="GOF23" s="4"/>
      <c r="GOG23" s="15"/>
      <c r="GOH23" s="4"/>
      <c r="GOT23" s="10"/>
      <c r="GOU23" s="10"/>
      <c r="GOV23" s="10"/>
      <c r="GOW23" s="10"/>
      <c r="GOX23" s="6"/>
      <c r="GOY23" s="56"/>
      <c r="GOZ23" s="48"/>
      <c r="GPA23" s="2"/>
      <c r="GPB23" s="4"/>
      <c r="GPC23" s="15"/>
      <c r="GPD23" s="4"/>
      <c r="GPP23" s="10"/>
      <c r="GPQ23" s="10"/>
      <c r="GPR23" s="10"/>
      <c r="GPS23" s="10"/>
      <c r="GPT23" s="6"/>
      <c r="GPU23" s="56"/>
      <c r="GPV23" s="48"/>
      <c r="GPW23" s="2"/>
      <c r="GPX23" s="4"/>
      <c r="GPY23" s="15"/>
      <c r="GPZ23" s="4"/>
      <c r="GQL23" s="10"/>
      <c r="GQM23" s="10"/>
      <c r="GQN23" s="10"/>
      <c r="GQO23" s="10"/>
      <c r="GQP23" s="6"/>
      <c r="GQQ23" s="56"/>
      <c r="GQR23" s="48"/>
      <c r="GQS23" s="2"/>
      <c r="GQT23" s="4"/>
      <c r="GQU23" s="15"/>
      <c r="GQV23" s="4"/>
      <c r="GRH23" s="10"/>
      <c r="GRI23" s="10"/>
      <c r="GRJ23" s="10"/>
      <c r="GRK23" s="10"/>
      <c r="GRL23" s="6"/>
      <c r="GRM23" s="56"/>
      <c r="GRN23" s="48"/>
      <c r="GRO23" s="2"/>
      <c r="GRP23" s="4"/>
      <c r="GRQ23" s="15"/>
      <c r="GRR23" s="4"/>
      <c r="GSD23" s="10"/>
      <c r="GSE23" s="10"/>
      <c r="GSF23" s="10"/>
      <c r="GSG23" s="10"/>
      <c r="GSH23" s="6"/>
      <c r="GSI23" s="56"/>
      <c r="GSJ23" s="48"/>
      <c r="GSK23" s="2"/>
      <c r="GSL23" s="4"/>
      <c r="GSM23" s="15"/>
      <c r="GSN23" s="4"/>
      <c r="GSZ23" s="10"/>
      <c r="GTA23" s="10"/>
      <c r="GTB23" s="10"/>
      <c r="GTC23" s="10"/>
      <c r="GTD23" s="6"/>
      <c r="GTE23" s="56"/>
      <c r="GTF23" s="48"/>
      <c r="GTG23" s="2"/>
      <c r="GTH23" s="4"/>
      <c r="GTI23" s="15"/>
      <c r="GTJ23" s="4"/>
      <c r="GTV23" s="10"/>
      <c r="GTW23" s="10"/>
      <c r="GTX23" s="10"/>
      <c r="GTY23" s="10"/>
      <c r="GTZ23" s="6"/>
      <c r="GUA23" s="56"/>
      <c r="GUB23" s="48"/>
      <c r="GUC23" s="2"/>
      <c r="GUD23" s="4"/>
      <c r="GUE23" s="15"/>
      <c r="GUF23" s="4"/>
      <c r="GUR23" s="10"/>
      <c r="GUS23" s="10"/>
      <c r="GUT23" s="10"/>
      <c r="GUU23" s="10"/>
      <c r="GUV23" s="6"/>
      <c r="GUW23" s="56"/>
      <c r="GUX23" s="48"/>
      <c r="GUY23" s="2"/>
      <c r="GUZ23" s="4"/>
      <c r="GVA23" s="15"/>
      <c r="GVB23" s="4"/>
      <c r="GVN23" s="10"/>
      <c r="GVO23" s="10"/>
      <c r="GVP23" s="10"/>
      <c r="GVQ23" s="10"/>
      <c r="GVR23" s="6"/>
      <c r="GVS23" s="56"/>
      <c r="GVT23" s="48"/>
      <c r="GVU23" s="2"/>
      <c r="GVV23" s="4"/>
      <c r="GVW23" s="15"/>
      <c r="GVX23" s="4"/>
      <c r="GWJ23" s="10"/>
      <c r="GWK23" s="10"/>
      <c r="GWL23" s="10"/>
      <c r="GWM23" s="10"/>
      <c r="GWN23" s="6"/>
      <c r="GWO23" s="56"/>
      <c r="GWP23" s="48"/>
      <c r="GWQ23" s="2"/>
      <c r="GWR23" s="4"/>
      <c r="GWS23" s="15"/>
      <c r="GWT23" s="4"/>
      <c r="GXF23" s="10"/>
      <c r="GXG23" s="10"/>
      <c r="GXH23" s="10"/>
      <c r="GXI23" s="10"/>
      <c r="GXJ23" s="6"/>
      <c r="GXK23" s="56"/>
      <c r="GXL23" s="48"/>
      <c r="GXM23" s="2"/>
      <c r="GXN23" s="4"/>
      <c r="GXO23" s="15"/>
      <c r="GXP23" s="4"/>
      <c r="GYB23" s="10"/>
      <c r="GYC23" s="10"/>
      <c r="GYD23" s="10"/>
      <c r="GYE23" s="10"/>
      <c r="GYF23" s="6"/>
      <c r="GYG23" s="56"/>
      <c r="GYH23" s="48"/>
      <c r="GYI23" s="2"/>
      <c r="GYJ23" s="4"/>
      <c r="GYK23" s="15"/>
      <c r="GYL23" s="4"/>
      <c r="GYX23" s="10"/>
      <c r="GYY23" s="10"/>
      <c r="GYZ23" s="10"/>
      <c r="GZA23" s="10"/>
      <c r="GZB23" s="6"/>
      <c r="GZC23" s="56"/>
      <c r="GZD23" s="48"/>
      <c r="GZE23" s="2"/>
      <c r="GZF23" s="4"/>
      <c r="GZG23" s="15"/>
      <c r="GZH23" s="4"/>
      <c r="GZT23" s="10"/>
      <c r="GZU23" s="10"/>
      <c r="GZV23" s="10"/>
      <c r="GZW23" s="10"/>
      <c r="GZX23" s="6"/>
      <c r="GZY23" s="56"/>
      <c r="GZZ23" s="48"/>
      <c r="HAA23" s="2"/>
      <c r="HAB23" s="4"/>
      <c r="HAC23" s="15"/>
      <c r="HAD23" s="4"/>
      <c r="HAP23" s="10"/>
      <c r="HAQ23" s="10"/>
      <c r="HAR23" s="10"/>
      <c r="HAS23" s="10"/>
      <c r="HAT23" s="6"/>
      <c r="HAU23" s="56"/>
      <c r="HAV23" s="48"/>
      <c r="HAW23" s="2"/>
      <c r="HAX23" s="4"/>
      <c r="HAY23" s="15"/>
      <c r="HAZ23" s="4"/>
      <c r="HBL23" s="10"/>
      <c r="HBM23" s="10"/>
      <c r="HBN23" s="10"/>
      <c r="HBO23" s="10"/>
      <c r="HBP23" s="6"/>
      <c r="HBQ23" s="56"/>
      <c r="HBR23" s="48"/>
      <c r="HBS23" s="2"/>
      <c r="HBT23" s="4"/>
      <c r="HBU23" s="15"/>
      <c r="HBV23" s="4"/>
      <c r="HCH23" s="10"/>
      <c r="HCI23" s="10"/>
      <c r="HCJ23" s="10"/>
      <c r="HCK23" s="10"/>
      <c r="HCL23" s="6"/>
      <c r="HCM23" s="56"/>
      <c r="HCN23" s="48"/>
      <c r="HCO23" s="2"/>
      <c r="HCP23" s="4"/>
      <c r="HCQ23" s="15"/>
      <c r="HCR23" s="4"/>
      <c r="HDD23" s="10"/>
      <c r="HDE23" s="10"/>
      <c r="HDF23" s="10"/>
      <c r="HDG23" s="10"/>
      <c r="HDH23" s="6"/>
      <c r="HDI23" s="56"/>
      <c r="HDJ23" s="48"/>
      <c r="HDK23" s="2"/>
      <c r="HDL23" s="4"/>
      <c r="HDM23" s="15"/>
      <c r="HDN23" s="4"/>
      <c r="HDZ23" s="10"/>
      <c r="HEA23" s="10"/>
      <c r="HEB23" s="10"/>
      <c r="HEC23" s="10"/>
      <c r="HED23" s="6"/>
      <c r="HEE23" s="56"/>
      <c r="HEF23" s="48"/>
      <c r="HEG23" s="2"/>
      <c r="HEH23" s="4"/>
      <c r="HEI23" s="15"/>
      <c r="HEJ23" s="4"/>
      <c r="HEV23" s="10"/>
      <c r="HEW23" s="10"/>
      <c r="HEX23" s="10"/>
      <c r="HEY23" s="10"/>
      <c r="HEZ23" s="6"/>
      <c r="HFA23" s="56"/>
      <c r="HFB23" s="48"/>
      <c r="HFC23" s="2"/>
      <c r="HFD23" s="4"/>
      <c r="HFE23" s="15"/>
      <c r="HFF23" s="4"/>
      <c r="HFR23" s="10"/>
      <c r="HFS23" s="10"/>
      <c r="HFT23" s="10"/>
      <c r="HFU23" s="10"/>
      <c r="HFV23" s="6"/>
      <c r="HFW23" s="56"/>
      <c r="HFX23" s="48"/>
      <c r="HFY23" s="2"/>
      <c r="HFZ23" s="4"/>
      <c r="HGA23" s="15"/>
      <c r="HGB23" s="4"/>
      <c r="HGN23" s="10"/>
      <c r="HGO23" s="10"/>
      <c r="HGP23" s="10"/>
      <c r="HGQ23" s="10"/>
      <c r="HGR23" s="6"/>
      <c r="HGS23" s="56"/>
      <c r="HGT23" s="48"/>
      <c r="HGU23" s="2"/>
      <c r="HGV23" s="4"/>
      <c r="HGW23" s="15"/>
      <c r="HGX23" s="4"/>
      <c r="HHJ23" s="10"/>
      <c r="HHK23" s="10"/>
      <c r="HHL23" s="10"/>
      <c r="HHM23" s="10"/>
      <c r="HHN23" s="6"/>
      <c r="HHO23" s="56"/>
      <c r="HHP23" s="48"/>
      <c r="HHQ23" s="2"/>
      <c r="HHR23" s="4"/>
      <c r="HHS23" s="15"/>
      <c r="HHT23" s="4"/>
      <c r="HIF23" s="10"/>
      <c r="HIG23" s="10"/>
      <c r="HIH23" s="10"/>
      <c r="HII23" s="10"/>
      <c r="HIJ23" s="6"/>
      <c r="HIK23" s="56"/>
      <c r="HIL23" s="48"/>
      <c r="HIM23" s="2"/>
      <c r="HIN23" s="4"/>
      <c r="HIO23" s="15"/>
      <c r="HIP23" s="4"/>
      <c r="HJB23" s="10"/>
      <c r="HJC23" s="10"/>
      <c r="HJD23" s="10"/>
      <c r="HJE23" s="10"/>
      <c r="HJF23" s="6"/>
      <c r="HJG23" s="56"/>
      <c r="HJH23" s="48"/>
      <c r="HJI23" s="2"/>
      <c r="HJJ23" s="4"/>
      <c r="HJK23" s="15"/>
      <c r="HJL23" s="4"/>
      <c r="HJX23" s="10"/>
      <c r="HJY23" s="10"/>
      <c r="HJZ23" s="10"/>
      <c r="HKA23" s="10"/>
      <c r="HKB23" s="6"/>
      <c r="HKC23" s="56"/>
      <c r="HKD23" s="48"/>
      <c r="HKE23" s="2"/>
      <c r="HKF23" s="4"/>
      <c r="HKG23" s="15"/>
      <c r="HKH23" s="4"/>
      <c r="HKT23" s="10"/>
      <c r="HKU23" s="10"/>
      <c r="HKV23" s="10"/>
      <c r="HKW23" s="10"/>
      <c r="HKX23" s="6"/>
      <c r="HKY23" s="56"/>
      <c r="HKZ23" s="48"/>
      <c r="HLA23" s="2"/>
      <c r="HLB23" s="4"/>
      <c r="HLC23" s="15"/>
      <c r="HLD23" s="4"/>
      <c r="HLP23" s="10"/>
      <c r="HLQ23" s="10"/>
      <c r="HLR23" s="10"/>
      <c r="HLS23" s="10"/>
      <c r="HLT23" s="6"/>
      <c r="HLU23" s="56"/>
      <c r="HLV23" s="48"/>
      <c r="HLW23" s="2"/>
      <c r="HLX23" s="4"/>
      <c r="HLY23" s="15"/>
      <c r="HLZ23" s="4"/>
      <c r="HML23" s="10"/>
      <c r="HMM23" s="10"/>
      <c r="HMN23" s="10"/>
      <c r="HMO23" s="10"/>
      <c r="HMP23" s="6"/>
      <c r="HMQ23" s="56"/>
      <c r="HMR23" s="48"/>
      <c r="HMS23" s="2"/>
      <c r="HMT23" s="4"/>
      <c r="HMU23" s="15"/>
      <c r="HMV23" s="4"/>
      <c r="HNH23" s="10"/>
      <c r="HNI23" s="10"/>
      <c r="HNJ23" s="10"/>
      <c r="HNK23" s="10"/>
      <c r="HNL23" s="6"/>
      <c r="HNM23" s="56"/>
      <c r="HNN23" s="48"/>
      <c r="HNO23" s="2"/>
      <c r="HNP23" s="4"/>
      <c r="HNQ23" s="15"/>
      <c r="HNR23" s="4"/>
      <c r="HOD23" s="10"/>
      <c r="HOE23" s="10"/>
      <c r="HOF23" s="10"/>
      <c r="HOG23" s="10"/>
      <c r="HOH23" s="6"/>
      <c r="HOI23" s="56"/>
      <c r="HOJ23" s="48"/>
      <c r="HOK23" s="2"/>
      <c r="HOL23" s="4"/>
      <c r="HOM23" s="15"/>
      <c r="HON23" s="4"/>
      <c r="HOZ23" s="10"/>
      <c r="HPA23" s="10"/>
      <c r="HPB23" s="10"/>
      <c r="HPC23" s="10"/>
      <c r="HPD23" s="6"/>
      <c r="HPE23" s="56"/>
      <c r="HPF23" s="48"/>
      <c r="HPG23" s="2"/>
      <c r="HPH23" s="4"/>
      <c r="HPI23" s="15"/>
      <c r="HPJ23" s="4"/>
      <c r="HPV23" s="10"/>
      <c r="HPW23" s="10"/>
      <c r="HPX23" s="10"/>
      <c r="HPY23" s="10"/>
      <c r="HPZ23" s="6"/>
      <c r="HQA23" s="56"/>
      <c r="HQB23" s="48"/>
      <c r="HQC23" s="2"/>
      <c r="HQD23" s="4"/>
      <c r="HQE23" s="15"/>
      <c r="HQF23" s="4"/>
      <c r="HQR23" s="10"/>
      <c r="HQS23" s="10"/>
      <c r="HQT23" s="10"/>
      <c r="HQU23" s="10"/>
      <c r="HQV23" s="6"/>
      <c r="HQW23" s="56"/>
      <c r="HQX23" s="48"/>
      <c r="HQY23" s="2"/>
      <c r="HQZ23" s="4"/>
      <c r="HRA23" s="15"/>
      <c r="HRB23" s="4"/>
      <c r="HRN23" s="10"/>
      <c r="HRO23" s="10"/>
      <c r="HRP23" s="10"/>
      <c r="HRQ23" s="10"/>
      <c r="HRR23" s="6"/>
      <c r="HRS23" s="56"/>
      <c r="HRT23" s="48"/>
      <c r="HRU23" s="2"/>
      <c r="HRV23" s="4"/>
      <c r="HRW23" s="15"/>
      <c r="HRX23" s="4"/>
      <c r="HSJ23" s="10"/>
      <c r="HSK23" s="10"/>
      <c r="HSL23" s="10"/>
      <c r="HSM23" s="10"/>
      <c r="HSN23" s="6"/>
      <c r="HSO23" s="56"/>
      <c r="HSP23" s="48"/>
      <c r="HSQ23" s="2"/>
      <c r="HSR23" s="4"/>
      <c r="HSS23" s="15"/>
      <c r="HST23" s="4"/>
      <c r="HTF23" s="10"/>
      <c r="HTG23" s="10"/>
      <c r="HTH23" s="10"/>
      <c r="HTI23" s="10"/>
      <c r="HTJ23" s="6"/>
      <c r="HTK23" s="56"/>
      <c r="HTL23" s="48"/>
      <c r="HTM23" s="2"/>
      <c r="HTN23" s="4"/>
      <c r="HTO23" s="15"/>
      <c r="HTP23" s="4"/>
      <c r="HUB23" s="10"/>
      <c r="HUC23" s="10"/>
      <c r="HUD23" s="10"/>
      <c r="HUE23" s="10"/>
      <c r="HUF23" s="6"/>
      <c r="HUG23" s="56"/>
      <c r="HUH23" s="48"/>
      <c r="HUI23" s="2"/>
      <c r="HUJ23" s="4"/>
      <c r="HUK23" s="15"/>
      <c r="HUL23" s="4"/>
      <c r="HUX23" s="10"/>
      <c r="HUY23" s="10"/>
      <c r="HUZ23" s="10"/>
      <c r="HVA23" s="10"/>
      <c r="HVB23" s="6"/>
      <c r="HVC23" s="56"/>
      <c r="HVD23" s="48"/>
      <c r="HVE23" s="2"/>
      <c r="HVF23" s="4"/>
      <c r="HVG23" s="15"/>
      <c r="HVH23" s="4"/>
      <c r="HVT23" s="10"/>
      <c r="HVU23" s="10"/>
      <c r="HVV23" s="10"/>
      <c r="HVW23" s="10"/>
      <c r="HVX23" s="6"/>
      <c r="HVY23" s="56"/>
      <c r="HVZ23" s="48"/>
      <c r="HWA23" s="2"/>
      <c r="HWB23" s="4"/>
      <c r="HWC23" s="15"/>
      <c r="HWD23" s="4"/>
      <c r="HWP23" s="10"/>
      <c r="HWQ23" s="10"/>
      <c r="HWR23" s="10"/>
      <c r="HWS23" s="10"/>
      <c r="HWT23" s="6"/>
      <c r="HWU23" s="56"/>
      <c r="HWV23" s="48"/>
      <c r="HWW23" s="2"/>
      <c r="HWX23" s="4"/>
      <c r="HWY23" s="15"/>
      <c r="HWZ23" s="4"/>
      <c r="HXL23" s="10"/>
      <c r="HXM23" s="10"/>
      <c r="HXN23" s="10"/>
      <c r="HXO23" s="10"/>
      <c r="HXP23" s="6"/>
      <c r="HXQ23" s="56"/>
      <c r="HXR23" s="48"/>
      <c r="HXS23" s="2"/>
      <c r="HXT23" s="4"/>
      <c r="HXU23" s="15"/>
      <c r="HXV23" s="4"/>
      <c r="HYH23" s="10"/>
      <c r="HYI23" s="10"/>
      <c r="HYJ23" s="10"/>
      <c r="HYK23" s="10"/>
      <c r="HYL23" s="6"/>
      <c r="HYM23" s="56"/>
      <c r="HYN23" s="48"/>
      <c r="HYO23" s="2"/>
      <c r="HYP23" s="4"/>
      <c r="HYQ23" s="15"/>
      <c r="HYR23" s="4"/>
      <c r="HZD23" s="10"/>
      <c r="HZE23" s="10"/>
      <c r="HZF23" s="10"/>
      <c r="HZG23" s="10"/>
      <c r="HZH23" s="6"/>
      <c r="HZI23" s="56"/>
      <c r="HZJ23" s="48"/>
      <c r="HZK23" s="2"/>
      <c r="HZL23" s="4"/>
      <c r="HZM23" s="15"/>
      <c r="HZN23" s="4"/>
      <c r="HZZ23" s="10"/>
      <c r="IAA23" s="10"/>
      <c r="IAB23" s="10"/>
      <c r="IAC23" s="10"/>
      <c r="IAD23" s="6"/>
      <c r="IAE23" s="56"/>
      <c r="IAF23" s="48"/>
      <c r="IAG23" s="2"/>
      <c r="IAH23" s="4"/>
      <c r="IAI23" s="15"/>
      <c r="IAJ23" s="4"/>
      <c r="IAV23" s="10"/>
      <c r="IAW23" s="10"/>
      <c r="IAX23" s="10"/>
      <c r="IAY23" s="10"/>
      <c r="IAZ23" s="6"/>
      <c r="IBA23" s="56"/>
      <c r="IBB23" s="48"/>
      <c r="IBC23" s="2"/>
      <c r="IBD23" s="4"/>
      <c r="IBE23" s="15"/>
      <c r="IBF23" s="4"/>
      <c r="IBR23" s="10"/>
      <c r="IBS23" s="10"/>
      <c r="IBT23" s="10"/>
      <c r="IBU23" s="10"/>
      <c r="IBV23" s="6"/>
      <c r="IBW23" s="56"/>
      <c r="IBX23" s="48"/>
      <c r="IBY23" s="2"/>
      <c r="IBZ23" s="4"/>
      <c r="ICA23" s="15"/>
      <c r="ICB23" s="4"/>
      <c r="ICN23" s="10"/>
      <c r="ICO23" s="10"/>
      <c r="ICP23" s="10"/>
      <c r="ICQ23" s="10"/>
      <c r="ICR23" s="6"/>
      <c r="ICS23" s="56"/>
      <c r="ICT23" s="48"/>
      <c r="ICU23" s="2"/>
      <c r="ICV23" s="4"/>
      <c r="ICW23" s="15"/>
      <c r="ICX23" s="4"/>
      <c r="IDJ23" s="10"/>
      <c r="IDK23" s="10"/>
      <c r="IDL23" s="10"/>
      <c r="IDM23" s="10"/>
      <c r="IDN23" s="6"/>
      <c r="IDO23" s="56"/>
      <c r="IDP23" s="48"/>
      <c r="IDQ23" s="2"/>
      <c r="IDR23" s="4"/>
      <c r="IDS23" s="15"/>
      <c r="IDT23" s="4"/>
      <c r="IEF23" s="10"/>
      <c r="IEG23" s="10"/>
      <c r="IEH23" s="10"/>
      <c r="IEI23" s="10"/>
      <c r="IEJ23" s="6"/>
      <c r="IEK23" s="56"/>
      <c r="IEL23" s="48"/>
      <c r="IEM23" s="2"/>
      <c r="IEN23" s="4"/>
      <c r="IEO23" s="15"/>
      <c r="IEP23" s="4"/>
      <c r="IFB23" s="10"/>
      <c r="IFC23" s="10"/>
      <c r="IFD23" s="10"/>
      <c r="IFE23" s="10"/>
      <c r="IFF23" s="6"/>
      <c r="IFG23" s="56"/>
      <c r="IFH23" s="48"/>
      <c r="IFI23" s="2"/>
      <c r="IFJ23" s="4"/>
      <c r="IFK23" s="15"/>
      <c r="IFL23" s="4"/>
      <c r="IFX23" s="10"/>
      <c r="IFY23" s="10"/>
      <c r="IFZ23" s="10"/>
      <c r="IGA23" s="10"/>
      <c r="IGB23" s="6"/>
      <c r="IGC23" s="56"/>
      <c r="IGD23" s="48"/>
      <c r="IGE23" s="2"/>
      <c r="IGF23" s="4"/>
      <c r="IGG23" s="15"/>
      <c r="IGH23" s="4"/>
      <c r="IGT23" s="10"/>
      <c r="IGU23" s="10"/>
      <c r="IGV23" s="10"/>
      <c r="IGW23" s="10"/>
      <c r="IGX23" s="6"/>
      <c r="IGY23" s="56"/>
      <c r="IGZ23" s="48"/>
      <c r="IHA23" s="2"/>
      <c r="IHB23" s="4"/>
      <c r="IHC23" s="15"/>
      <c r="IHD23" s="4"/>
      <c r="IHP23" s="10"/>
      <c r="IHQ23" s="10"/>
      <c r="IHR23" s="10"/>
      <c r="IHS23" s="10"/>
      <c r="IHT23" s="6"/>
      <c r="IHU23" s="56"/>
      <c r="IHV23" s="48"/>
      <c r="IHW23" s="2"/>
      <c r="IHX23" s="4"/>
      <c r="IHY23" s="15"/>
      <c r="IHZ23" s="4"/>
      <c r="IIL23" s="10"/>
      <c r="IIM23" s="10"/>
      <c r="IIN23" s="10"/>
      <c r="IIO23" s="10"/>
      <c r="IIP23" s="6"/>
      <c r="IIQ23" s="56"/>
      <c r="IIR23" s="48"/>
      <c r="IIS23" s="2"/>
      <c r="IIT23" s="4"/>
      <c r="IIU23" s="15"/>
      <c r="IIV23" s="4"/>
      <c r="IJH23" s="10"/>
      <c r="IJI23" s="10"/>
      <c r="IJJ23" s="10"/>
      <c r="IJK23" s="10"/>
      <c r="IJL23" s="6"/>
      <c r="IJM23" s="56"/>
      <c r="IJN23" s="48"/>
      <c r="IJO23" s="2"/>
      <c r="IJP23" s="4"/>
      <c r="IJQ23" s="15"/>
      <c r="IJR23" s="4"/>
      <c r="IKD23" s="10"/>
      <c r="IKE23" s="10"/>
      <c r="IKF23" s="10"/>
      <c r="IKG23" s="10"/>
      <c r="IKH23" s="6"/>
      <c r="IKI23" s="56"/>
      <c r="IKJ23" s="48"/>
      <c r="IKK23" s="2"/>
      <c r="IKL23" s="4"/>
      <c r="IKM23" s="15"/>
      <c r="IKN23" s="4"/>
      <c r="IKZ23" s="10"/>
      <c r="ILA23" s="10"/>
      <c r="ILB23" s="10"/>
      <c r="ILC23" s="10"/>
      <c r="ILD23" s="6"/>
      <c r="ILE23" s="56"/>
      <c r="ILF23" s="48"/>
      <c r="ILG23" s="2"/>
      <c r="ILH23" s="4"/>
      <c r="ILI23" s="15"/>
      <c r="ILJ23" s="4"/>
      <c r="ILV23" s="10"/>
      <c r="ILW23" s="10"/>
      <c r="ILX23" s="10"/>
      <c r="ILY23" s="10"/>
      <c r="ILZ23" s="6"/>
      <c r="IMA23" s="56"/>
      <c r="IMB23" s="48"/>
      <c r="IMC23" s="2"/>
      <c r="IMD23" s="4"/>
      <c r="IME23" s="15"/>
      <c r="IMF23" s="4"/>
      <c r="IMR23" s="10"/>
      <c r="IMS23" s="10"/>
      <c r="IMT23" s="10"/>
      <c r="IMU23" s="10"/>
      <c r="IMV23" s="6"/>
      <c r="IMW23" s="56"/>
      <c r="IMX23" s="48"/>
      <c r="IMY23" s="2"/>
      <c r="IMZ23" s="4"/>
      <c r="INA23" s="15"/>
      <c r="INB23" s="4"/>
      <c r="INN23" s="10"/>
      <c r="INO23" s="10"/>
      <c r="INP23" s="10"/>
      <c r="INQ23" s="10"/>
      <c r="INR23" s="6"/>
      <c r="INS23" s="56"/>
      <c r="INT23" s="48"/>
      <c r="INU23" s="2"/>
      <c r="INV23" s="4"/>
      <c r="INW23" s="15"/>
      <c r="INX23" s="4"/>
      <c r="IOJ23" s="10"/>
      <c r="IOK23" s="10"/>
      <c r="IOL23" s="10"/>
      <c r="IOM23" s="10"/>
      <c r="ION23" s="6"/>
      <c r="IOO23" s="56"/>
      <c r="IOP23" s="48"/>
      <c r="IOQ23" s="2"/>
      <c r="IOR23" s="4"/>
      <c r="IOS23" s="15"/>
      <c r="IOT23" s="4"/>
      <c r="IPF23" s="10"/>
      <c r="IPG23" s="10"/>
      <c r="IPH23" s="10"/>
      <c r="IPI23" s="10"/>
      <c r="IPJ23" s="6"/>
      <c r="IPK23" s="56"/>
      <c r="IPL23" s="48"/>
      <c r="IPM23" s="2"/>
      <c r="IPN23" s="4"/>
      <c r="IPO23" s="15"/>
      <c r="IPP23" s="4"/>
      <c r="IQB23" s="10"/>
      <c r="IQC23" s="10"/>
      <c r="IQD23" s="10"/>
      <c r="IQE23" s="10"/>
      <c r="IQF23" s="6"/>
      <c r="IQG23" s="56"/>
      <c r="IQH23" s="48"/>
      <c r="IQI23" s="2"/>
      <c r="IQJ23" s="4"/>
      <c r="IQK23" s="15"/>
      <c r="IQL23" s="4"/>
      <c r="IQX23" s="10"/>
      <c r="IQY23" s="10"/>
      <c r="IQZ23" s="10"/>
      <c r="IRA23" s="10"/>
      <c r="IRB23" s="6"/>
      <c r="IRC23" s="56"/>
      <c r="IRD23" s="48"/>
      <c r="IRE23" s="2"/>
      <c r="IRF23" s="4"/>
      <c r="IRG23" s="15"/>
      <c r="IRH23" s="4"/>
      <c r="IRT23" s="10"/>
      <c r="IRU23" s="10"/>
      <c r="IRV23" s="10"/>
      <c r="IRW23" s="10"/>
      <c r="IRX23" s="6"/>
      <c r="IRY23" s="56"/>
      <c r="IRZ23" s="48"/>
      <c r="ISA23" s="2"/>
      <c r="ISB23" s="4"/>
      <c r="ISC23" s="15"/>
      <c r="ISD23" s="4"/>
      <c r="ISP23" s="10"/>
      <c r="ISQ23" s="10"/>
      <c r="ISR23" s="10"/>
      <c r="ISS23" s="10"/>
      <c r="IST23" s="6"/>
      <c r="ISU23" s="56"/>
      <c r="ISV23" s="48"/>
      <c r="ISW23" s="2"/>
      <c r="ISX23" s="4"/>
      <c r="ISY23" s="15"/>
      <c r="ISZ23" s="4"/>
      <c r="ITL23" s="10"/>
      <c r="ITM23" s="10"/>
      <c r="ITN23" s="10"/>
      <c r="ITO23" s="10"/>
      <c r="ITP23" s="6"/>
      <c r="ITQ23" s="56"/>
      <c r="ITR23" s="48"/>
      <c r="ITS23" s="2"/>
      <c r="ITT23" s="4"/>
      <c r="ITU23" s="15"/>
      <c r="ITV23" s="4"/>
      <c r="IUH23" s="10"/>
      <c r="IUI23" s="10"/>
      <c r="IUJ23" s="10"/>
      <c r="IUK23" s="10"/>
      <c r="IUL23" s="6"/>
      <c r="IUM23" s="56"/>
      <c r="IUN23" s="48"/>
      <c r="IUO23" s="2"/>
      <c r="IUP23" s="4"/>
      <c r="IUQ23" s="15"/>
      <c r="IUR23" s="4"/>
      <c r="IVD23" s="10"/>
      <c r="IVE23" s="10"/>
      <c r="IVF23" s="10"/>
      <c r="IVG23" s="10"/>
      <c r="IVH23" s="6"/>
      <c r="IVI23" s="56"/>
      <c r="IVJ23" s="48"/>
      <c r="IVK23" s="2"/>
      <c r="IVL23" s="4"/>
      <c r="IVM23" s="15"/>
      <c r="IVN23" s="4"/>
      <c r="IVZ23" s="10"/>
      <c r="IWA23" s="10"/>
      <c r="IWB23" s="10"/>
      <c r="IWC23" s="10"/>
      <c r="IWD23" s="6"/>
      <c r="IWE23" s="56"/>
      <c r="IWF23" s="48"/>
      <c r="IWG23" s="2"/>
      <c r="IWH23" s="4"/>
      <c r="IWI23" s="15"/>
      <c r="IWJ23" s="4"/>
      <c r="IWV23" s="10"/>
      <c r="IWW23" s="10"/>
      <c r="IWX23" s="10"/>
      <c r="IWY23" s="10"/>
      <c r="IWZ23" s="6"/>
      <c r="IXA23" s="56"/>
      <c r="IXB23" s="48"/>
      <c r="IXC23" s="2"/>
      <c r="IXD23" s="4"/>
      <c r="IXE23" s="15"/>
      <c r="IXF23" s="4"/>
      <c r="IXR23" s="10"/>
      <c r="IXS23" s="10"/>
      <c r="IXT23" s="10"/>
      <c r="IXU23" s="10"/>
      <c r="IXV23" s="6"/>
      <c r="IXW23" s="56"/>
      <c r="IXX23" s="48"/>
      <c r="IXY23" s="2"/>
      <c r="IXZ23" s="4"/>
      <c r="IYA23" s="15"/>
      <c r="IYB23" s="4"/>
      <c r="IYN23" s="10"/>
      <c r="IYO23" s="10"/>
      <c r="IYP23" s="10"/>
      <c r="IYQ23" s="10"/>
      <c r="IYR23" s="6"/>
      <c r="IYS23" s="56"/>
      <c r="IYT23" s="48"/>
      <c r="IYU23" s="2"/>
      <c r="IYV23" s="4"/>
      <c r="IYW23" s="15"/>
      <c r="IYX23" s="4"/>
      <c r="IZJ23" s="10"/>
      <c r="IZK23" s="10"/>
      <c r="IZL23" s="10"/>
      <c r="IZM23" s="10"/>
      <c r="IZN23" s="6"/>
      <c r="IZO23" s="56"/>
      <c r="IZP23" s="48"/>
      <c r="IZQ23" s="2"/>
      <c r="IZR23" s="4"/>
      <c r="IZS23" s="15"/>
      <c r="IZT23" s="4"/>
      <c r="JAF23" s="10"/>
      <c r="JAG23" s="10"/>
      <c r="JAH23" s="10"/>
      <c r="JAI23" s="10"/>
      <c r="JAJ23" s="6"/>
      <c r="JAK23" s="56"/>
      <c r="JAL23" s="48"/>
      <c r="JAM23" s="2"/>
      <c r="JAN23" s="4"/>
      <c r="JAO23" s="15"/>
      <c r="JAP23" s="4"/>
      <c r="JBB23" s="10"/>
      <c r="JBC23" s="10"/>
      <c r="JBD23" s="10"/>
      <c r="JBE23" s="10"/>
      <c r="JBF23" s="6"/>
      <c r="JBG23" s="56"/>
      <c r="JBH23" s="48"/>
      <c r="JBI23" s="2"/>
      <c r="JBJ23" s="4"/>
      <c r="JBK23" s="15"/>
      <c r="JBL23" s="4"/>
      <c r="JBX23" s="10"/>
      <c r="JBY23" s="10"/>
      <c r="JBZ23" s="10"/>
      <c r="JCA23" s="10"/>
      <c r="JCB23" s="6"/>
      <c r="JCC23" s="56"/>
      <c r="JCD23" s="48"/>
      <c r="JCE23" s="2"/>
      <c r="JCF23" s="4"/>
      <c r="JCG23" s="15"/>
      <c r="JCH23" s="4"/>
      <c r="JCT23" s="10"/>
      <c r="JCU23" s="10"/>
      <c r="JCV23" s="10"/>
      <c r="JCW23" s="10"/>
      <c r="JCX23" s="6"/>
      <c r="JCY23" s="56"/>
      <c r="JCZ23" s="48"/>
      <c r="JDA23" s="2"/>
      <c r="JDB23" s="4"/>
      <c r="JDC23" s="15"/>
      <c r="JDD23" s="4"/>
      <c r="JDP23" s="10"/>
      <c r="JDQ23" s="10"/>
      <c r="JDR23" s="10"/>
      <c r="JDS23" s="10"/>
      <c r="JDT23" s="6"/>
      <c r="JDU23" s="56"/>
      <c r="JDV23" s="48"/>
      <c r="JDW23" s="2"/>
      <c r="JDX23" s="4"/>
      <c r="JDY23" s="15"/>
      <c r="JDZ23" s="4"/>
      <c r="JEL23" s="10"/>
      <c r="JEM23" s="10"/>
      <c r="JEN23" s="10"/>
      <c r="JEO23" s="10"/>
      <c r="JEP23" s="6"/>
      <c r="JEQ23" s="56"/>
      <c r="JER23" s="48"/>
      <c r="JES23" s="2"/>
      <c r="JET23" s="4"/>
      <c r="JEU23" s="15"/>
      <c r="JEV23" s="4"/>
      <c r="JFH23" s="10"/>
      <c r="JFI23" s="10"/>
      <c r="JFJ23" s="10"/>
      <c r="JFK23" s="10"/>
      <c r="JFL23" s="6"/>
      <c r="JFM23" s="56"/>
      <c r="JFN23" s="48"/>
      <c r="JFO23" s="2"/>
      <c r="JFP23" s="4"/>
      <c r="JFQ23" s="15"/>
      <c r="JFR23" s="4"/>
      <c r="JGD23" s="10"/>
      <c r="JGE23" s="10"/>
      <c r="JGF23" s="10"/>
      <c r="JGG23" s="10"/>
      <c r="JGH23" s="6"/>
      <c r="JGI23" s="56"/>
      <c r="JGJ23" s="48"/>
      <c r="JGK23" s="2"/>
      <c r="JGL23" s="4"/>
      <c r="JGM23" s="15"/>
      <c r="JGN23" s="4"/>
      <c r="JGZ23" s="10"/>
      <c r="JHA23" s="10"/>
      <c r="JHB23" s="10"/>
      <c r="JHC23" s="10"/>
      <c r="JHD23" s="6"/>
      <c r="JHE23" s="56"/>
      <c r="JHF23" s="48"/>
      <c r="JHG23" s="2"/>
      <c r="JHH23" s="4"/>
      <c r="JHI23" s="15"/>
      <c r="JHJ23" s="4"/>
      <c r="JHV23" s="10"/>
      <c r="JHW23" s="10"/>
      <c r="JHX23" s="10"/>
      <c r="JHY23" s="10"/>
      <c r="JHZ23" s="6"/>
      <c r="JIA23" s="56"/>
      <c r="JIB23" s="48"/>
      <c r="JIC23" s="2"/>
      <c r="JID23" s="4"/>
      <c r="JIE23" s="15"/>
      <c r="JIF23" s="4"/>
      <c r="JIR23" s="10"/>
      <c r="JIS23" s="10"/>
      <c r="JIT23" s="10"/>
      <c r="JIU23" s="10"/>
      <c r="JIV23" s="6"/>
      <c r="JIW23" s="56"/>
      <c r="JIX23" s="48"/>
      <c r="JIY23" s="2"/>
      <c r="JIZ23" s="4"/>
      <c r="JJA23" s="15"/>
      <c r="JJB23" s="4"/>
      <c r="JJN23" s="10"/>
      <c r="JJO23" s="10"/>
      <c r="JJP23" s="10"/>
      <c r="JJQ23" s="10"/>
      <c r="JJR23" s="6"/>
      <c r="JJS23" s="56"/>
      <c r="JJT23" s="48"/>
      <c r="JJU23" s="2"/>
      <c r="JJV23" s="4"/>
      <c r="JJW23" s="15"/>
      <c r="JJX23" s="4"/>
      <c r="JKJ23" s="10"/>
      <c r="JKK23" s="10"/>
      <c r="JKL23" s="10"/>
      <c r="JKM23" s="10"/>
      <c r="JKN23" s="6"/>
      <c r="JKO23" s="56"/>
      <c r="JKP23" s="48"/>
      <c r="JKQ23" s="2"/>
      <c r="JKR23" s="4"/>
      <c r="JKS23" s="15"/>
      <c r="JKT23" s="4"/>
      <c r="JLF23" s="10"/>
      <c r="JLG23" s="10"/>
      <c r="JLH23" s="10"/>
      <c r="JLI23" s="10"/>
      <c r="JLJ23" s="6"/>
      <c r="JLK23" s="56"/>
      <c r="JLL23" s="48"/>
      <c r="JLM23" s="2"/>
      <c r="JLN23" s="4"/>
      <c r="JLO23" s="15"/>
      <c r="JLP23" s="4"/>
      <c r="JMB23" s="10"/>
      <c r="JMC23" s="10"/>
      <c r="JMD23" s="10"/>
      <c r="JME23" s="10"/>
      <c r="JMF23" s="6"/>
      <c r="JMG23" s="56"/>
      <c r="JMH23" s="48"/>
      <c r="JMI23" s="2"/>
      <c r="JMJ23" s="4"/>
      <c r="JMK23" s="15"/>
      <c r="JML23" s="4"/>
      <c r="JMX23" s="10"/>
      <c r="JMY23" s="10"/>
      <c r="JMZ23" s="10"/>
      <c r="JNA23" s="10"/>
      <c r="JNB23" s="6"/>
      <c r="JNC23" s="56"/>
      <c r="JND23" s="48"/>
      <c r="JNE23" s="2"/>
      <c r="JNF23" s="4"/>
      <c r="JNG23" s="15"/>
      <c r="JNH23" s="4"/>
      <c r="JNT23" s="10"/>
      <c r="JNU23" s="10"/>
      <c r="JNV23" s="10"/>
      <c r="JNW23" s="10"/>
      <c r="JNX23" s="6"/>
      <c r="JNY23" s="56"/>
      <c r="JNZ23" s="48"/>
      <c r="JOA23" s="2"/>
      <c r="JOB23" s="4"/>
      <c r="JOC23" s="15"/>
      <c r="JOD23" s="4"/>
      <c r="JOP23" s="10"/>
      <c r="JOQ23" s="10"/>
      <c r="JOR23" s="10"/>
      <c r="JOS23" s="10"/>
      <c r="JOT23" s="6"/>
      <c r="JOU23" s="56"/>
      <c r="JOV23" s="48"/>
      <c r="JOW23" s="2"/>
      <c r="JOX23" s="4"/>
      <c r="JOY23" s="15"/>
      <c r="JOZ23" s="4"/>
      <c r="JPL23" s="10"/>
      <c r="JPM23" s="10"/>
      <c r="JPN23" s="10"/>
      <c r="JPO23" s="10"/>
      <c r="JPP23" s="6"/>
      <c r="JPQ23" s="56"/>
      <c r="JPR23" s="48"/>
      <c r="JPS23" s="2"/>
      <c r="JPT23" s="4"/>
      <c r="JPU23" s="15"/>
      <c r="JPV23" s="4"/>
      <c r="JQH23" s="10"/>
      <c r="JQI23" s="10"/>
      <c r="JQJ23" s="10"/>
      <c r="JQK23" s="10"/>
      <c r="JQL23" s="6"/>
      <c r="JQM23" s="56"/>
      <c r="JQN23" s="48"/>
      <c r="JQO23" s="2"/>
      <c r="JQP23" s="4"/>
      <c r="JQQ23" s="15"/>
      <c r="JQR23" s="4"/>
      <c r="JRD23" s="10"/>
      <c r="JRE23" s="10"/>
      <c r="JRF23" s="10"/>
      <c r="JRG23" s="10"/>
      <c r="JRH23" s="6"/>
      <c r="JRI23" s="56"/>
      <c r="JRJ23" s="48"/>
      <c r="JRK23" s="2"/>
      <c r="JRL23" s="4"/>
      <c r="JRM23" s="15"/>
      <c r="JRN23" s="4"/>
      <c r="JRZ23" s="10"/>
      <c r="JSA23" s="10"/>
      <c r="JSB23" s="10"/>
      <c r="JSC23" s="10"/>
      <c r="JSD23" s="6"/>
      <c r="JSE23" s="56"/>
      <c r="JSF23" s="48"/>
      <c r="JSG23" s="2"/>
      <c r="JSH23" s="4"/>
      <c r="JSI23" s="15"/>
      <c r="JSJ23" s="4"/>
      <c r="JSV23" s="10"/>
      <c r="JSW23" s="10"/>
      <c r="JSX23" s="10"/>
      <c r="JSY23" s="10"/>
      <c r="JSZ23" s="6"/>
      <c r="JTA23" s="56"/>
      <c r="JTB23" s="48"/>
      <c r="JTC23" s="2"/>
      <c r="JTD23" s="4"/>
      <c r="JTE23" s="15"/>
      <c r="JTF23" s="4"/>
      <c r="JTR23" s="10"/>
      <c r="JTS23" s="10"/>
      <c r="JTT23" s="10"/>
      <c r="JTU23" s="10"/>
      <c r="JTV23" s="6"/>
      <c r="JTW23" s="56"/>
      <c r="JTX23" s="48"/>
      <c r="JTY23" s="2"/>
      <c r="JTZ23" s="4"/>
      <c r="JUA23" s="15"/>
      <c r="JUB23" s="4"/>
      <c r="JUN23" s="10"/>
      <c r="JUO23" s="10"/>
      <c r="JUP23" s="10"/>
      <c r="JUQ23" s="10"/>
      <c r="JUR23" s="6"/>
      <c r="JUS23" s="56"/>
      <c r="JUT23" s="48"/>
      <c r="JUU23" s="2"/>
      <c r="JUV23" s="4"/>
      <c r="JUW23" s="15"/>
      <c r="JUX23" s="4"/>
      <c r="JVJ23" s="10"/>
      <c r="JVK23" s="10"/>
      <c r="JVL23" s="10"/>
      <c r="JVM23" s="10"/>
      <c r="JVN23" s="6"/>
      <c r="JVO23" s="56"/>
      <c r="JVP23" s="48"/>
      <c r="JVQ23" s="2"/>
      <c r="JVR23" s="4"/>
      <c r="JVS23" s="15"/>
      <c r="JVT23" s="4"/>
      <c r="JWF23" s="10"/>
      <c r="JWG23" s="10"/>
      <c r="JWH23" s="10"/>
      <c r="JWI23" s="10"/>
      <c r="JWJ23" s="6"/>
      <c r="JWK23" s="56"/>
      <c r="JWL23" s="48"/>
      <c r="JWM23" s="2"/>
      <c r="JWN23" s="4"/>
      <c r="JWO23" s="15"/>
      <c r="JWP23" s="4"/>
      <c r="JXB23" s="10"/>
      <c r="JXC23" s="10"/>
      <c r="JXD23" s="10"/>
      <c r="JXE23" s="10"/>
      <c r="JXF23" s="6"/>
      <c r="JXG23" s="56"/>
      <c r="JXH23" s="48"/>
      <c r="JXI23" s="2"/>
      <c r="JXJ23" s="4"/>
      <c r="JXK23" s="15"/>
      <c r="JXL23" s="4"/>
      <c r="JXX23" s="10"/>
      <c r="JXY23" s="10"/>
      <c r="JXZ23" s="10"/>
      <c r="JYA23" s="10"/>
      <c r="JYB23" s="6"/>
      <c r="JYC23" s="56"/>
      <c r="JYD23" s="48"/>
      <c r="JYE23" s="2"/>
      <c r="JYF23" s="4"/>
      <c r="JYG23" s="15"/>
      <c r="JYH23" s="4"/>
      <c r="JYT23" s="10"/>
      <c r="JYU23" s="10"/>
      <c r="JYV23" s="10"/>
      <c r="JYW23" s="10"/>
      <c r="JYX23" s="6"/>
      <c r="JYY23" s="56"/>
      <c r="JYZ23" s="48"/>
      <c r="JZA23" s="2"/>
      <c r="JZB23" s="4"/>
      <c r="JZC23" s="15"/>
      <c r="JZD23" s="4"/>
      <c r="JZP23" s="10"/>
      <c r="JZQ23" s="10"/>
      <c r="JZR23" s="10"/>
      <c r="JZS23" s="10"/>
      <c r="JZT23" s="6"/>
      <c r="JZU23" s="56"/>
      <c r="JZV23" s="48"/>
      <c r="JZW23" s="2"/>
      <c r="JZX23" s="4"/>
      <c r="JZY23" s="15"/>
      <c r="JZZ23" s="4"/>
      <c r="KAL23" s="10"/>
      <c r="KAM23" s="10"/>
      <c r="KAN23" s="10"/>
      <c r="KAO23" s="10"/>
      <c r="KAP23" s="6"/>
      <c r="KAQ23" s="56"/>
      <c r="KAR23" s="48"/>
      <c r="KAS23" s="2"/>
      <c r="KAT23" s="4"/>
      <c r="KAU23" s="15"/>
      <c r="KAV23" s="4"/>
      <c r="KBH23" s="10"/>
      <c r="KBI23" s="10"/>
      <c r="KBJ23" s="10"/>
      <c r="KBK23" s="10"/>
      <c r="KBL23" s="6"/>
      <c r="KBM23" s="56"/>
      <c r="KBN23" s="48"/>
      <c r="KBO23" s="2"/>
      <c r="KBP23" s="4"/>
      <c r="KBQ23" s="15"/>
      <c r="KBR23" s="4"/>
      <c r="KCD23" s="10"/>
      <c r="KCE23" s="10"/>
      <c r="KCF23" s="10"/>
      <c r="KCG23" s="10"/>
      <c r="KCH23" s="6"/>
      <c r="KCI23" s="56"/>
      <c r="KCJ23" s="48"/>
      <c r="KCK23" s="2"/>
      <c r="KCL23" s="4"/>
      <c r="KCM23" s="15"/>
      <c r="KCN23" s="4"/>
      <c r="KCZ23" s="10"/>
      <c r="KDA23" s="10"/>
      <c r="KDB23" s="10"/>
      <c r="KDC23" s="10"/>
      <c r="KDD23" s="6"/>
      <c r="KDE23" s="56"/>
      <c r="KDF23" s="48"/>
      <c r="KDG23" s="2"/>
      <c r="KDH23" s="4"/>
      <c r="KDI23" s="15"/>
      <c r="KDJ23" s="4"/>
      <c r="KDV23" s="10"/>
      <c r="KDW23" s="10"/>
      <c r="KDX23" s="10"/>
      <c r="KDY23" s="10"/>
      <c r="KDZ23" s="6"/>
      <c r="KEA23" s="56"/>
      <c r="KEB23" s="48"/>
      <c r="KEC23" s="2"/>
      <c r="KED23" s="4"/>
      <c r="KEE23" s="15"/>
      <c r="KEF23" s="4"/>
      <c r="KER23" s="10"/>
      <c r="KES23" s="10"/>
      <c r="KET23" s="10"/>
      <c r="KEU23" s="10"/>
      <c r="KEV23" s="6"/>
      <c r="KEW23" s="56"/>
      <c r="KEX23" s="48"/>
      <c r="KEY23" s="2"/>
      <c r="KEZ23" s="4"/>
      <c r="KFA23" s="15"/>
      <c r="KFB23" s="4"/>
      <c r="KFN23" s="10"/>
      <c r="KFO23" s="10"/>
      <c r="KFP23" s="10"/>
      <c r="KFQ23" s="10"/>
      <c r="KFR23" s="6"/>
      <c r="KFS23" s="56"/>
      <c r="KFT23" s="48"/>
      <c r="KFU23" s="2"/>
      <c r="KFV23" s="4"/>
      <c r="KFW23" s="15"/>
      <c r="KFX23" s="4"/>
      <c r="KGJ23" s="10"/>
      <c r="KGK23" s="10"/>
      <c r="KGL23" s="10"/>
      <c r="KGM23" s="10"/>
      <c r="KGN23" s="6"/>
      <c r="KGO23" s="56"/>
      <c r="KGP23" s="48"/>
      <c r="KGQ23" s="2"/>
      <c r="KGR23" s="4"/>
      <c r="KGS23" s="15"/>
      <c r="KGT23" s="4"/>
      <c r="KHF23" s="10"/>
      <c r="KHG23" s="10"/>
      <c r="KHH23" s="10"/>
      <c r="KHI23" s="10"/>
      <c r="KHJ23" s="6"/>
      <c r="KHK23" s="56"/>
      <c r="KHL23" s="48"/>
      <c r="KHM23" s="2"/>
      <c r="KHN23" s="4"/>
      <c r="KHO23" s="15"/>
      <c r="KHP23" s="4"/>
      <c r="KIB23" s="10"/>
      <c r="KIC23" s="10"/>
      <c r="KID23" s="10"/>
      <c r="KIE23" s="10"/>
      <c r="KIF23" s="6"/>
      <c r="KIG23" s="56"/>
      <c r="KIH23" s="48"/>
      <c r="KII23" s="2"/>
      <c r="KIJ23" s="4"/>
      <c r="KIK23" s="15"/>
      <c r="KIL23" s="4"/>
      <c r="KIX23" s="10"/>
      <c r="KIY23" s="10"/>
      <c r="KIZ23" s="10"/>
      <c r="KJA23" s="10"/>
      <c r="KJB23" s="6"/>
      <c r="KJC23" s="56"/>
      <c r="KJD23" s="48"/>
      <c r="KJE23" s="2"/>
      <c r="KJF23" s="4"/>
      <c r="KJG23" s="15"/>
      <c r="KJH23" s="4"/>
      <c r="KJT23" s="10"/>
      <c r="KJU23" s="10"/>
      <c r="KJV23" s="10"/>
      <c r="KJW23" s="10"/>
      <c r="KJX23" s="6"/>
      <c r="KJY23" s="56"/>
      <c r="KJZ23" s="48"/>
      <c r="KKA23" s="2"/>
      <c r="KKB23" s="4"/>
      <c r="KKC23" s="15"/>
      <c r="KKD23" s="4"/>
      <c r="KKP23" s="10"/>
      <c r="KKQ23" s="10"/>
      <c r="KKR23" s="10"/>
      <c r="KKS23" s="10"/>
      <c r="KKT23" s="6"/>
      <c r="KKU23" s="56"/>
      <c r="KKV23" s="48"/>
      <c r="KKW23" s="2"/>
      <c r="KKX23" s="4"/>
      <c r="KKY23" s="15"/>
      <c r="KKZ23" s="4"/>
      <c r="KLL23" s="10"/>
      <c r="KLM23" s="10"/>
      <c r="KLN23" s="10"/>
      <c r="KLO23" s="10"/>
      <c r="KLP23" s="6"/>
      <c r="KLQ23" s="56"/>
      <c r="KLR23" s="48"/>
      <c r="KLS23" s="2"/>
      <c r="KLT23" s="4"/>
      <c r="KLU23" s="15"/>
      <c r="KLV23" s="4"/>
      <c r="KMH23" s="10"/>
      <c r="KMI23" s="10"/>
      <c r="KMJ23" s="10"/>
      <c r="KMK23" s="10"/>
      <c r="KML23" s="6"/>
      <c r="KMM23" s="56"/>
      <c r="KMN23" s="48"/>
      <c r="KMO23" s="2"/>
      <c r="KMP23" s="4"/>
      <c r="KMQ23" s="15"/>
      <c r="KMR23" s="4"/>
      <c r="KND23" s="10"/>
      <c r="KNE23" s="10"/>
      <c r="KNF23" s="10"/>
      <c r="KNG23" s="10"/>
      <c r="KNH23" s="6"/>
      <c r="KNI23" s="56"/>
      <c r="KNJ23" s="48"/>
      <c r="KNK23" s="2"/>
      <c r="KNL23" s="4"/>
      <c r="KNM23" s="15"/>
      <c r="KNN23" s="4"/>
      <c r="KNZ23" s="10"/>
      <c r="KOA23" s="10"/>
      <c r="KOB23" s="10"/>
      <c r="KOC23" s="10"/>
      <c r="KOD23" s="6"/>
      <c r="KOE23" s="56"/>
      <c r="KOF23" s="48"/>
      <c r="KOG23" s="2"/>
      <c r="KOH23" s="4"/>
      <c r="KOI23" s="15"/>
      <c r="KOJ23" s="4"/>
      <c r="KOV23" s="10"/>
      <c r="KOW23" s="10"/>
      <c r="KOX23" s="10"/>
      <c r="KOY23" s="10"/>
      <c r="KOZ23" s="6"/>
      <c r="KPA23" s="56"/>
      <c r="KPB23" s="48"/>
      <c r="KPC23" s="2"/>
      <c r="KPD23" s="4"/>
      <c r="KPE23" s="15"/>
      <c r="KPF23" s="4"/>
      <c r="KPR23" s="10"/>
      <c r="KPS23" s="10"/>
      <c r="KPT23" s="10"/>
      <c r="KPU23" s="10"/>
      <c r="KPV23" s="6"/>
      <c r="KPW23" s="56"/>
      <c r="KPX23" s="48"/>
      <c r="KPY23" s="2"/>
      <c r="KPZ23" s="4"/>
      <c r="KQA23" s="15"/>
      <c r="KQB23" s="4"/>
      <c r="KQN23" s="10"/>
      <c r="KQO23" s="10"/>
      <c r="KQP23" s="10"/>
      <c r="KQQ23" s="10"/>
      <c r="KQR23" s="6"/>
      <c r="KQS23" s="56"/>
      <c r="KQT23" s="48"/>
      <c r="KQU23" s="2"/>
      <c r="KQV23" s="4"/>
      <c r="KQW23" s="15"/>
      <c r="KQX23" s="4"/>
      <c r="KRJ23" s="10"/>
      <c r="KRK23" s="10"/>
      <c r="KRL23" s="10"/>
      <c r="KRM23" s="10"/>
      <c r="KRN23" s="6"/>
      <c r="KRO23" s="56"/>
      <c r="KRP23" s="48"/>
      <c r="KRQ23" s="2"/>
      <c r="KRR23" s="4"/>
      <c r="KRS23" s="15"/>
      <c r="KRT23" s="4"/>
      <c r="KSF23" s="10"/>
      <c r="KSG23" s="10"/>
      <c r="KSH23" s="10"/>
      <c r="KSI23" s="10"/>
      <c r="KSJ23" s="6"/>
      <c r="KSK23" s="56"/>
      <c r="KSL23" s="48"/>
      <c r="KSM23" s="2"/>
      <c r="KSN23" s="4"/>
      <c r="KSO23" s="15"/>
      <c r="KSP23" s="4"/>
      <c r="KTB23" s="10"/>
      <c r="KTC23" s="10"/>
      <c r="KTD23" s="10"/>
      <c r="KTE23" s="10"/>
      <c r="KTF23" s="6"/>
      <c r="KTG23" s="56"/>
      <c r="KTH23" s="48"/>
      <c r="KTI23" s="2"/>
      <c r="KTJ23" s="4"/>
      <c r="KTK23" s="15"/>
      <c r="KTL23" s="4"/>
      <c r="KTX23" s="10"/>
      <c r="KTY23" s="10"/>
      <c r="KTZ23" s="10"/>
      <c r="KUA23" s="10"/>
      <c r="KUB23" s="6"/>
      <c r="KUC23" s="56"/>
      <c r="KUD23" s="48"/>
      <c r="KUE23" s="2"/>
      <c r="KUF23" s="4"/>
      <c r="KUG23" s="15"/>
      <c r="KUH23" s="4"/>
      <c r="KUT23" s="10"/>
      <c r="KUU23" s="10"/>
      <c r="KUV23" s="10"/>
      <c r="KUW23" s="10"/>
      <c r="KUX23" s="6"/>
      <c r="KUY23" s="56"/>
      <c r="KUZ23" s="48"/>
      <c r="KVA23" s="2"/>
      <c r="KVB23" s="4"/>
      <c r="KVC23" s="15"/>
      <c r="KVD23" s="4"/>
      <c r="KVP23" s="10"/>
      <c r="KVQ23" s="10"/>
      <c r="KVR23" s="10"/>
      <c r="KVS23" s="10"/>
      <c r="KVT23" s="6"/>
      <c r="KVU23" s="56"/>
      <c r="KVV23" s="48"/>
      <c r="KVW23" s="2"/>
      <c r="KVX23" s="4"/>
      <c r="KVY23" s="15"/>
      <c r="KVZ23" s="4"/>
      <c r="KWL23" s="10"/>
      <c r="KWM23" s="10"/>
      <c r="KWN23" s="10"/>
      <c r="KWO23" s="10"/>
      <c r="KWP23" s="6"/>
      <c r="KWQ23" s="56"/>
      <c r="KWR23" s="48"/>
      <c r="KWS23" s="2"/>
      <c r="KWT23" s="4"/>
      <c r="KWU23" s="15"/>
      <c r="KWV23" s="4"/>
      <c r="KXH23" s="10"/>
      <c r="KXI23" s="10"/>
      <c r="KXJ23" s="10"/>
      <c r="KXK23" s="10"/>
      <c r="KXL23" s="6"/>
      <c r="KXM23" s="56"/>
      <c r="KXN23" s="48"/>
      <c r="KXO23" s="2"/>
      <c r="KXP23" s="4"/>
      <c r="KXQ23" s="15"/>
      <c r="KXR23" s="4"/>
      <c r="KYD23" s="10"/>
      <c r="KYE23" s="10"/>
      <c r="KYF23" s="10"/>
      <c r="KYG23" s="10"/>
      <c r="KYH23" s="6"/>
      <c r="KYI23" s="56"/>
      <c r="KYJ23" s="48"/>
      <c r="KYK23" s="2"/>
      <c r="KYL23" s="4"/>
      <c r="KYM23" s="15"/>
      <c r="KYN23" s="4"/>
      <c r="KYZ23" s="10"/>
      <c r="KZA23" s="10"/>
      <c r="KZB23" s="10"/>
      <c r="KZC23" s="10"/>
      <c r="KZD23" s="6"/>
      <c r="KZE23" s="56"/>
      <c r="KZF23" s="48"/>
      <c r="KZG23" s="2"/>
      <c r="KZH23" s="4"/>
      <c r="KZI23" s="15"/>
      <c r="KZJ23" s="4"/>
      <c r="KZV23" s="10"/>
      <c r="KZW23" s="10"/>
      <c r="KZX23" s="10"/>
      <c r="KZY23" s="10"/>
      <c r="KZZ23" s="6"/>
      <c r="LAA23" s="56"/>
      <c r="LAB23" s="48"/>
      <c r="LAC23" s="2"/>
      <c r="LAD23" s="4"/>
      <c r="LAE23" s="15"/>
      <c r="LAF23" s="4"/>
      <c r="LAR23" s="10"/>
      <c r="LAS23" s="10"/>
      <c r="LAT23" s="10"/>
      <c r="LAU23" s="10"/>
      <c r="LAV23" s="6"/>
      <c r="LAW23" s="56"/>
      <c r="LAX23" s="48"/>
      <c r="LAY23" s="2"/>
      <c r="LAZ23" s="4"/>
      <c r="LBA23" s="15"/>
      <c r="LBB23" s="4"/>
      <c r="LBN23" s="10"/>
      <c r="LBO23" s="10"/>
      <c r="LBP23" s="10"/>
      <c r="LBQ23" s="10"/>
      <c r="LBR23" s="6"/>
      <c r="LBS23" s="56"/>
      <c r="LBT23" s="48"/>
      <c r="LBU23" s="2"/>
      <c r="LBV23" s="4"/>
      <c r="LBW23" s="15"/>
      <c r="LBX23" s="4"/>
      <c r="LCJ23" s="10"/>
      <c r="LCK23" s="10"/>
      <c r="LCL23" s="10"/>
      <c r="LCM23" s="10"/>
      <c r="LCN23" s="6"/>
      <c r="LCO23" s="56"/>
      <c r="LCP23" s="48"/>
      <c r="LCQ23" s="2"/>
      <c r="LCR23" s="4"/>
      <c r="LCS23" s="15"/>
      <c r="LCT23" s="4"/>
      <c r="LDF23" s="10"/>
      <c r="LDG23" s="10"/>
      <c r="LDH23" s="10"/>
      <c r="LDI23" s="10"/>
      <c r="LDJ23" s="6"/>
      <c r="LDK23" s="56"/>
      <c r="LDL23" s="48"/>
      <c r="LDM23" s="2"/>
      <c r="LDN23" s="4"/>
      <c r="LDO23" s="15"/>
      <c r="LDP23" s="4"/>
      <c r="LEB23" s="10"/>
      <c r="LEC23" s="10"/>
      <c r="LED23" s="10"/>
      <c r="LEE23" s="10"/>
      <c r="LEF23" s="6"/>
      <c r="LEG23" s="56"/>
      <c r="LEH23" s="48"/>
      <c r="LEI23" s="2"/>
      <c r="LEJ23" s="4"/>
      <c r="LEK23" s="15"/>
      <c r="LEL23" s="4"/>
      <c r="LEX23" s="10"/>
      <c r="LEY23" s="10"/>
      <c r="LEZ23" s="10"/>
      <c r="LFA23" s="10"/>
      <c r="LFB23" s="6"/>
      <c r="LFC23" s="56"/>
      <c r="LFD23" s="48"/>
      <c r="LFE23" s="2"/>
      <c r="LFF23" s="4"/>
      <c r="LFG23" s="15"/>
      <c r="LFH23" s="4"/>
      <c r="LFT23" s="10"/>
      <c r="LFU23" s="10"/>
      <c r="LFV23" s="10"/>
      <c r="LFW23" s="10"/>
      <c r="LFX23" s="6"/>
      <c r="LFY23" s="56"/>
      <c r="LFZ23" s="48"/>
      <c r="LGA23" s="2"/>
      <c r="LGB23" s="4"/>
      <c r="LGC23" s="15"/>
      <c r="LGD23" s="4"/>
      <c r="LGP23" s="10"/>
      <c r="LGQ23" s="10"/>
      <c r="LGR23" s="10"/>
      <c r="LGS23" s="10"/>
      <c r="LGT23" s="6"/>
      <c r="LGU23" s="56"/>
      <c r="LGV23" s="48"/>
      <c r="LGW23" s="2"/>
      <c r="LGX23" s="4"/>
      <c r="LGY23" s="15"/>
      <c r="LGZ23" s="4"/>
      <c r="LHL23" s="10"/>
      <c r="LHM23" s="10"/>
      <c r="LHN23" s="10"/>
      <c r="LHO23" s="10"/>
      <c r="LHP23" s="6"/>
      <c r="LHQ23" s="56"/>
      <c r="LHR23" s="48"/>
      <c r="LHS23" s="2"/>
      <c r="LHT23" s="4"/>
      <c r="LHU23" s="15"/>
      <c r="LHV23" s="4"/>
      <c r="LIH23" s="10"/>
      <c r="LII23" s="10"/>
      <c r="LIJ23" s="10"/>
      <c r="LIK23" s="10"/>
      <c r="LIL23" s="6"/>
      <c r="LIM23" s="56"/>
      <c r="LIN23" s="48"/>
      <c r="LIO23" s="2"/>
      <c r="LIP23" s="4"/>
      <c r="LIQ23" s="15"/>
      <c r="LIR23" s="4"/>
      <c r="LJD23" s="10"/>
      <c r="LJE23" s="10"/>
      <c r="LJF23" s="10"/>
      <c r="LJG23" s="10"/>
      <c r="LJH23" s="6"/>
      <c r="LJI23" s="56"/>
      <c r="LJJ23" s="48"/>
      <c r="LJK23" s="2"/>
      <c r="LJL23" s="4"/>
      <c r="LJM23" s="15"/>
      <c r="LJN23" s="4"/>
      <c r="LJZ23" s="10"/>
      <c r="LKA23" s="10"/>
      <c r="LKB23" s="10"/>
      <c r="LKC23" s="10"/>
      <c r="LKD23" s="6"/>
      <c r="LKE23" s="56"/>
      <c r="LKF23" s="48"/>
      <c r="LKG23" s="2"/>
      <c r="LKH23" s="4"/>
      <c r="LKI23" s="15"/>
      <c r="LKJ23" s="4"/>
      <c r="LKV23" s="10"/>
      <c r="LKW23" s="10"/>
      <c r="LKX23" s="10"/>
      <c r="LKY23" s="10"/>
      <c r="LKZ23" s="6"/>
      <c r="LLA23" s="56"/>
      <c r="LLB23" s="48"/>
      <c r="LLC23" s="2"/>
      <c r="LLD23" s="4"/>
      <c r="LLE23" s="15"/>
      <c r="LLF23" s="4"/>
      <c r="LLR23" s="10"/>
      <c r="LLS23" s="10"/>
      <c r="LLT23" s="10"/>
      <c r="LLU23" s="10"/>
      <c r="LLV23" s="6"/>
      <c r="LLW23" s="56"/>
      <c r="LLX23" s="48"/>
      <c r="LLY23" s="2"/>
      <c r="LLZ23" s="4"/>
      <c r="LMA23" s="15"/>
      <c r="LMB23" s="4"/>
      <c r="LMN23" s="10"/>
      <c r="LMO23" s="10"/>
      <c r="LMP23" s="10"/>
      <c r="LMQ23" s="10"/>
      <c r="LMR23" s="6"/>
      <c r="LMS23" s="56"/>
      <c r="LMT23" s="48"/>
      <c r="LMU23" s="2"/>
      <c r="LMV23" s="4"/>
      <c r="LMW23" s="15"/>
      <c r="LMX23" s="4"/>
      <c r="LNJ23" s="10"/>
      <c r="LNK23" s="10"/>
      <c r="LNL23" s="10"/>
      <c r="LNM23" s="10"/>
      <c r="LNN23" s="6"/>
      <c r="LNO23" s="56"/>
      <c r="LNP23" s="48"/>
      <c r="LNQ23" s="2"/>
      <c r="LNR23" s="4"/>
      <c r="LNS23" s="15"/>
      <c r="LNT23" s="4"/>
      <c r="LOF23" s="10"/>
      <c r="LOG23" s="10"/>
      <c r="LOH23" s="10"/>
      <c r="LOI23" s="10"/>
      <c r="LOJ23" s="6"/>
      <c r="LOK23" s="56"/>
      <c r="LOL23" s="48"/>
      <c r="LOM23" s="2"/>
      <c r="LON23" s="4"/>
      <c r="LOO23" s="15"/>
      <c r="LOP23" s="4"/>
      <c r="LPB23" s="10"/>
      <c r="LPC23" s="10"/>
      <c r="LPD23" s="10"/>
      <c r="LPE23" s="10"/>
      <c r="LPF23" s="6"/>
      <c r="LPG23" s="56"/>
      <c r="LPH23" s="48"/>
      <c r="LPI23" s="2"/>
      <c r="LPJ23" s="4"/>
      <c r="LPK23" s="15"/>
      <c r="LPL23" s="4"/>
      <c r="LPX23" s="10"/>
      <c r="LPY23" s="10"/>
      <c r="LPZ23" s="10"/>
      <c r="LQA23" s="10"/>
      <c r="LQB23" s="6"/>
      <c r="LQC23" s="56"/>
      <c r="LQD23" s="48"/>
      <c r="LQE23" s="2"/>
      <c r="LQF23" s="4"/>
      <c r="LQG23" s="15"/>
      <c r="LQH23" s="4"/>
      <c r="LQT23" s="10"/>
      <c r="LQU23" s="10"/>
      <c r="LQV23" s="10"/>
      <c r="LQW23" s="10"/>
      <c r="LQX23" s="6"/>
      <c r="LQY23" s="56"/>
      <c r="LQZ23" s="48"/>
      <c r="LRA23" s="2"/>
      <c r="LRB23" s="4"/>
      <c r="LRC23" s="15"/>
      <c r="LRD23" s="4"/>
      <c r="LRP23" s="10"/>
      <c r="LRQ23" s="10"/>
      <c r="LRR23" s="10"/>
      <c r="LRS23" s="10"/>
      <c r="LRT23" s="6"/>
      <c r="LRU23" s="56"/>
      <c r="LRV23" s="48"/>
      <c r="LRW23" s="2"/>
      <c r="LRX23" s="4"/>
      <c r="LRY23" s="15"/>
      <c r="LRZ23" s="4"/>
      <c r="LSL23" s="10"/>
      <c r="LSM23" s="10"/>
      <c r="LSN23" s="10"/>
      <c r="LSO23" s="10"/>
      <c r="LSP23" s="6"/>
      <c r="LSQ23" s="56"/>
      <c r="LSR23" s="48"/>
      <c r="LSS23" s="2"/>
      <c r="LST23" s="4"/>
      <c r="LSU23" s="15"/>
      <c r="LSV23" s="4"/>
      <c r="LTH23" s="10"/>
      <c r="LTI23" s="10"/>
      <c r="LTJ23" s="10"/>
      <c r="LTK23" s="10"/>
      <c r="LTL23" s="6"/>
      <c r="LTM23" s="56"/>
      <c r="LTN23" s="48"/>
      <c r="LTO23" s="2"/>
      <c r="LTP23" s="4"/>
      <c r="LTQ23" s="15"/>
      <c r="LTR23" s="4"/>
      <c r="LUD23" s="10"/>
      <c r="LUE23" s="10"/>
      <c r="LUF23" s="10"/>
      <c r="LUG23" s="10"/>
      <c r="LUH23" s="6"/>
      <c r="LUI23" s="56"/>
      <c r="LUJ23" s="48"/>
      <c r="LUK23" s="2"/>
      <c r="LUL23" s="4"/>
      <c r="LUM23" s="15"/>
      <c r="LUN23" s="4"/>
      <c r="LUZ23" s="10"/>
      <c r="LVA23" s="10"/>
      <c r="LVB23" s="10"/>
      <c r="LVC23" s="10"/>
      <c r="LVD23" s="6"/>
      <c r="LVE23" s="56"/>
      <c r="LVF23" s="48"/>
      <c r="LVG23" s="2"/>
      <c r="LVH23" s="4"/>
      <c r="LVI23" s="15"/>
      <c r="LVJ23" s="4"/>
      <c r="LVV23" s="10"/>
      <c r="LVW23" s="10"/>
      <c r="LVX23" s="10"/>
      <c r="LVY23" s="10"/>
      <c r="LVZ23" s="6"/>
      <c r="LWA23" s="56"/>
      <c r="LWB23" s="48"/>
      <c r="LWC23" s="2"/>
      <c r="LWD23" s="4"/>
      <c r="LWE23" s="15"/>
      <c r="LWF23" s="4"/>
      <c r="LWR23" s="10"/>
      <c r="LWS23" s="10"/>
      <c r="LWT23" s="10"/>
      <c r="LWU23" s="10"/>
      <c r="LWV23" s="6"/>
      <c r="LWW23" s="56"/>
      <c r="LWX23" s="48"/>
      <c r="LWY23" s="2"/>
      <c r="LWZ23" s="4"/>
      <c r="LXA23" s="15"/>
      <c r="LXB23" s="4"/>
      <c r="LXN23" s="10"/>
      <c r="LXO23" s="10"/>
      <c r="LXP23" s="10"/>
      <c r="LXQ23" s="10"/>
      <c r="LXR23" s="6"/>
      <c r="LXS23" s="56"/>
      <c r="LXT23" s="48"/>
      <c r="LXU23" s="2"/>
      <c r="LXV23" s="4"/>
      <c r="LXW23" s="15"/>
      <c r="LXX23" s="4"/>
      <c r="LYJ23" s="10"/>
      <c r="LYK23" s="10"/>
      <c r="LYL23" s="10"/>
      <c r="LYM23" s="10"/>
      <c r="LYN23" s="6"/>
      <c r="LYO23" s="56"/>
      <c r="LYP23" s="48"/>
      <c r="LYQ23" s="2"/>
      <c r="LYR23" s="4"/>
      <c r="LYS23" s="15"/>
      <c r="LYT23" s="4"/>
      <c r="LZF23" s="10"/>
      <c r="LZG23" s="10"/>
      <c r="LZH23" s="10"/>
      <c r="LZI23" s="10"/>
      <c r="LZJ23" s="6"/>
      <c r="LZK23" s="56"/>
      <c r="LZL23" s="48"/>
      <c r="LZM23" s="2"/>
      <c r="LZN23" s="4"/>
      <c r="LZO23" s="15"/>
      <c r="LZP23" s="4"/>
      <c r="MAB23" s="10"/>
      <c r="MAC23" s="10"/>
      <c r="MAD23" s="10"/>
      <c r="MAE23" s="10"/>
      <c r="MAF23" s="6"/>
      <c r="MAG23" s="56"/>
      <c r="MAH23" s="48"/>
      <c r="MAI23" s="2"/>
      <c r="MAJ23" s="4"/>
      <c r="MAK23" s="15"/>
      <c r="MAL23" s="4"/>
      <c r="MAX23" s="10"/>
      <c r="MAY23" s="10"/>
      <c r="MAZ23" s="10"/>
      <c r="MBA23" s="10"/>
      <c r="MBB23" s="6"/>
      <c r="MBC23" s="56"/>
      <c r="MBD23" s="48"/>
      <c r="MBE23" s="2"/>
      <c r="MBF23" s="4"/>
      <c r="MBG23" s="15"/>
      <c r="MBH23" s="4"/>
      <c r="MBT23" s="10"/>
      <c r="MBU23" s="10"/>
      <c r="MBV23" s="10"/>
      <c r="MBW23" s="10"/>
      <c r="MBX23" s="6"/>
      <c r="MBY23" s="56"/>
      <c r="MBZ23" s="48"/>
      <c r="MCA23" s="2"/>
      <c r="MCB23" s="4"/>
      <c r="MCC23" s="15"/>
      <c r="MCD23" s="4"/>
      <c r="MCP23" s="10"/>
      <c r="MCQ23" s="10"/>
      <c r="MCR23" s="10"/>
      <c r="MCS23" s="10"/>
      <c r="MCT23" s="6"/>
      <c r="MCU23" s="56"/>
      <c r="MCV23" s="48"/>
      <c r="MCW23" s="2"/>
      <c r="MCX23" s="4"/>
      <c r="MCY23" s="15"/>
      <c r="MCZ23" s="4"/>
      <c r="MDL23" s="10"/>
      <c r="MDM23" s="10"/>
      <c r="MDN23" s="10"/>
      <c r="MDO23" s="10"/>
      <c r="MDP23" s="6"/>
      <c r="MDQ23" s="56"/>
      <c r="MDR23" s="48"/>
      <c r="MDS23" s="2"/>
      <c r="MDT23" s="4"/>
      <c r="MDU23" s="15"/>
      <c r="MDV23" s="4"/>
      <c r="MEH23" s="10"/>
      <c r="MEI23" s="10"/>
      <c r="MEJ23" s="10"/>
      <c r="MEK23" s="10"/>
      <c r="MEL23" s="6"/>
      <c r="MEM23" s="56"/>
      <c r="MEN23" s="48"/>
      <c r="MEO23" s="2"/>
      <c r="MEP23" s="4"/>
      <c r="MEQ23" s="15"/>
      <c r="MER23" s="4"/>
      <c r="MFD23" s="10"/>
      <c r="MFE23" s="10"/>
      <c r="MFF23" s="10"/>
      <c r="MFG23" s="10"/>
      <c r="MFH23" s="6"/>
      <c r="MFI23" s="56"/>
      <c r="MFJ23" s="48"/>
      <c r="MFK23" s="2"/>
      <c r="MFL23" s="4"/>
      <c r="MFM23" s="15"/>
      <c r="MFN23" s="4"/>
      <c r="MFZ23" s="10"/>
      <c r="MGA23" s="10"/>
      <c r="MGB23" s="10"/>
      <c r="MGC23" s="10"/>
      <c r="MGD23" s="6"/>
      <c r="MGE23" s="56"/>
      <c r="MGF23" s="48"/>
      <c r="MGG23" s="2"/>
      <c r="MGH23" s="4"/>
      <c r="MGI23" s="15"/>
      <c r="MGJ23" s="4"/>
      <c r="MGV23" s="10"/>
      <c r="MGW23" s="10"/>
      <c r="MGX23" s="10"/>
      <c r="MGY23" s="10"/>
      <c r="MGZ23" s="6"/>
      <c r="MHA23" s="56"/>
      <c r="MHB23" s="48"/>
      <c r="MHC23" s="2"/>
      <c r="MHD23" s="4"/>
      <c r="MHE23" s="15"/>
      <c r="MHF23" s="4"/>
      <c r="MHR23" s="10"/>
      <c r="MHS23" s="10"/>
      <c r="MHT23" s="10"/>
      <c r="MHU23" s="10"/>
      <c r="MHV23" s="6"/>
      <c r="MHW23" s="56"/>
      <c r="MHX23" s="48"/>
      <c r="MHY23" s="2"/>
      <c r="MHZ23" s="4"/>
      <c r="MIA23" s="15"/>
      <c r="MIB23" s="4"/>
      <c r="MIN23" s="10"/>
      <c r="MIO23" s="10"/>
      <c r="MIP23" s="10"/>
      <c r="MIQ23" s="10"/>
      <c r="MIR23" s="6"/>
      <c r="MIS23" s="56"/>
      <c r="MIT23" s="48"/>
      <c r="MIU23" s="2"/>
      <c r="MIV23" s="4"/>
      <c r="MIW23" s="15"/>
      <c r="MIX23" s="4"/>
      <c r="MJJ23" s="10"/>
      <c r="MJK23" s="10"/>
      <c r="MJL23" s="10"/>
      <c r="MJM23" s="10"/>
      <c r="MJN23" s="6"/>
      <c r="MJO23" s="56"/>
      <c r="MJP23" s="48"/>
      <c r="MJQ23" s="2"/>
      <c r="MJR23" s="4"/>
      <c r="MJS23" s="15"/>
      <c r="MJT23" s="4"/>
      <c r="MKF23" s="10"/>
      <c r="MKG23" s="10"/>
      <c r="MKH23" s="10"/>
      <c r="MKI23" s="10"/>
      <c r="MKJ23" s="6"/>
      <c r="MKK23" s="56"/>
      <c r="MKL23" s="48"/>
      <c r="MKM23" s="2"/>
      <c r="MKN23" s="4"/>
      <c r="MKO23" s="15"/>
      <c r="MKP23" s="4"/>
      <c r="MLB23" s="10"/>
      <c r="MLC23" s="10"/>
      <c r="MLD23" s="10"/>
      <c r="MLE23" s="10"/>
      <c r="MLF23" s="6"/>
      <c r="MLG23" s="56"/>
      <c r="MLH23" s="48"/>
      <c r="MLI23" s="2"/>
      <c r="MLJ23" s="4"/>
      <c r="MLK23" s="15"/>
      <c r="MLL23" s="4"/>
      <c r="MLX23" s="10"/>
      <c r="MLY23" s="10"/>
      <c r="MLZ23" s="10"/>
      <c r="MMA23" s="10"/>
      <c r="MMB23" s="6"/>
      <c r="MMC23" s="56"/>
      <c r="MMD23" s="48"/>
      <c r="MME23" s="2"/>
      <c r="MMF23" s="4"/>
      <c r="MMG23" s="15"/>
      <c r="MMH23" s="4"/>
      <c r="MMT23" s="10"/>
      <c r="MMU23" s="10"/>
      <c r="MMV23" s="10"/>
      <c r="MMW23" s="10"/>
      <c r="MMX23" s="6"/>
      <c r="MMY23" s="56"/>
      <c r="MMZ23" s="48"/>
      <c r="MNA23" s="2"/>
      <c r="MNB23" s="4"/>
      <c r="MNC23" s="15"/>
      <c r="MND23" s="4"/>
      <c r="MNP23" s="10"/>
      <c r="MNQ23" s="10"/>
      <c r="MNR23" s="10"/>
      <c r="MNS23" s="10"/>
      <c r="MNT23" s="6"/>
      <c r="MNU23" s="56"/>
      <c r="MNV23" s="48"/>
      <c r="MNW23" s="2"/>
      <c r="MNX23" s="4"/>
      <c r="MNY23" s="15"/>
      <c r="MNZ23" s="4"/>
      <c r="MOL23" s="10"/>
      <c r="MOM23" s="10"/>
      <c r="MON23" s="10"/>
      <c r="MOO23" s="10"/>
      <c r="MOP23" s="6"/>
      <c r="MOQ23" s="56"/>
      <c r="MOR23" s="48"/>
      <c r="MOS23" s="2"/>
      <c r="MOT23" s="4"/>
      <c r="MOU23" s="15"/>
      <c r="MOV23" s="4"/>
      <c r="MPH23" s="10"/>
      <c r="MPI23" s="10"/>
      <c r="MPJ23" s="10"/>
      <c r="MPK23" s="10"/>
      <c r="MPL23" s="6"/>
      <c r="MPM23" s="56"/>
      <c r="MPN23" s="48"/>
      <c r="MPO23" s="2"/>
      <c r="MPP23" s="4"/>
      <c r="MPQ23" s="15"/>
      <c r="MPR23" s="4"/>
      <c r="MQD23" s="10"/>
      <c r="MQE23" s="10"/>
      <c r="MQF23" s="10"/>
      <c r="MQG23" s="10"/>
      <c r="MQH23" s="6"/>
      <c r="MQI23" s="56"/>
      <c r="MQJ23" s="48"/>
      <c r="MQK23" s="2"/>
      <c r="MQL23" s="4"/>
      <c r="MQM23" s="15"/>
      <c r="MQN23" s="4"/>
      <c r="MQZ23" s="10"/>
      <c r="MRA23" s="10"/>
      <c r="MRB23" s="10"/>
      <c r="MRC23" s="10"/>
      <c r="MRD23" s="6"/>
      <c r="MRE23" s="56"/>
      <c r="MRF23" s="48"/>
      <c r="MRG23" s="2"/>
      <c r="MRH23" s="4"/>
      <c r="MRI23" s="15"/>
      <c r="MRJ23" s="4"/>
      <c r="MRV23" s="10"/>
      <c r="MRW23" s="10"/>
      <c r="MRX23" s="10"/>
      <c r="MRY23" s="10"/>
      <c r="MRZ23" s="6"/>
      <c r="MSA23" s="56"/>
      <c r="MSB23" s="48"/>
      <c r="MSC23" s="2"/>
      <c r="MSD23" s="4"/>
      <c r="MSE23" s="15"/>
      <c r="MSF23" s="4"/>
      <c r="MSR23" s="10"/>
      <c r="MSS23" s="10"/>
      <c r="MST23" s="10"/>
      <c r="MSU23" s="10"/>
      <c r="MSV23" s="6"/>
      <c r="MSW23" s="56"/>
      <c r="MSX23" s="48"/>
      <c r="MSY23" s="2"/>
      <c r="MSZ23" s="4"/>
      <c r="MTA23" s="15"/>
      <c r="MTB23" s="4"/>
      <c r="MTN23" s="10"/>
      <c r="MTO23" s="10"/>
      <c r="MTP23" s="10"/>
      <c r="MTQ23" s="10"/>
      <c r="MTR23" s="6"/>
      <c r="MTS23" s="56"/>
      <c r="MTT23" s="48"/>
      <c r="MTU23" s="2"/>
      <c r="MTV23" s="4"/>
      <c r="MTW23" s="15"/>
      <c r="MTX23" s="4"/>
      <c r="MUJ23" s="10"/>
      <c r="MUK23" s="10"/>
      <c r="MUL23" s="10"/>
      <c r="MUM23" s="10"/>
      <c r="MUN23" s="6"/>
      <c r="MUO23" s="56"/>
      <c r="MUP23" s="48"/>
      <c r="MUQ23" s="2"/>
      <c r="MUR23" s="4"/>
      <c r="MUS23" s="15"/>
      <c r="MUT23" s="4"/>
      <c r="MVF23" s="10"/>
      <c r="MVG23" s="10"/>
      <c r="MVH23" s="10"/>
      <c r="MVI23" s="10"/>
      <c r="MVJ23" s="6"/>
      <c r="MVK23" s="56"/>
      <c r="MVL23" s="48"/>
      <c r="MVM23" s="2"/>
      <c r="MVN23" s="4"/>
      <c r="MVO23" s="15"/>
      <c r="MVP23" s="4"/>
      <c r="MWB23" s="10"/>
      <c r="MWC23" s="10"/>
      <c r="MWD23" s="10"/>
      <c r="MWE23" s="10"/>
      <c r="MWF23" s="6"/>
      <c r="MWG23" s="56"/>
      <c r="MWH23" s="48"/>
      <c r="MWI23" s="2"/>
      <c r="MWJ23" s="4"/>
      <c r="MWK23" s="15"/>
      <c r="MWL23" s="4"/>
      <c r="MWX23" s="10"/>
      <c r="MWY23" s="10"/>
      <c r="MWZ23" s="10"/>
      <c r="MXA23" s="10"/>
      <c r="MXB23" s="6"/>
      <c r="MXC23" s="56"/>
      <c r="MXD23" s="48"/>
      <c r="MXE23" s="2"/>
      <c r="MXF23" s="4"/>
      <c r="MXG23" s="15"/>
      <c r="MXH23" s="4"/>
      <c r="MXT23" s="10"/>
      <c r="MXU23" s="10"/>
      <c r="MXV23" s="10"/>
      <c r="MXW23" s="10"/>
      <c r="MXX23" s="6"/>
      <c r="MXY23" s="56"/>
      <c r="MXZ23" s="48"/>
      <c r="MYA23" s="2"/>
      <c r="MYB23" s="4"/>
      <c r="MYC23" s="15"/>
      <c r="MYD23" s="4"/>
      <c r="MYP23" s="10"/>
      <c r="MYQ23" s="10"/>
      <c r="MYR23" s="10"/>
      <c r="MYS23" s="10"/>
      <c r="MYT23" s="6"/>
      <c r="MYU23" s="56"/>
      <c r="MYV23" s="48"/>
      <c r="MYW23" s="2"/>
      <c r="MYX23" s="4"/>
      <c r="MYY23" s="15"/>
      <c r="MYZ23" s="4"/>
      <c r="MZL23" s="10"/>
      <c r="MZM23" s="10"/>
      <c r="MZN23" s="10"/>
      <c r="MZO23" s="10"/>
      <c r="MZP23" s="6"/>
      <c r="MZQ23" s="56"/>
      <c r="MZR23" s="48"/>
      <c r="MZS23" s="2"/>
      <c r="MZT23" s="4"/>
      <c r="MZU23" s="15"/>
      <c r="MZV23" s="4"/>
      <c r="NAH23" s="10"/>
      <c r="NAI23" s="10"/>
      <c r="NAJ23" s="10"/>
      <c r="NAK23" s="10"/>
      <c r="NAL23" s="6"/>
      <c r="NAM23" s="56"/>
      <c r="NAN23" s="48"/>
      <c r="NAO23" s="2"/>
      <c r="NAP23" s="4"/>
      <c r="NAQ23" s="15"/>
      <c r="NAR23" s="4"/>
      <c r="NBD23" s="10"/>
      <c r="NBE23" s="10"/>
      <c r="NBF23" s="10"/>
      <c r="NBG23" s="10"/>
      <c r="NBH23" s="6"/>
      <c r="NBI23" s="56"/>
      <c r="NBJ23" s="48"/>
      <c r="NBK23" s="2"/>
      <c r="NBL23" s="4"/>
      <c r="NBM23" s="15"/>
      <c r="NBN23" s="4"/>
      <c r="NBZ23" s="10"/>
      <c r="NCA23" s="10"/>
      <c r="NCB23" s="10"/>
      <c r="NCC23" s="10"/>
      <c r="NCD23" s="6"/>
      <c r="NCE23" s="56"/>
      <c r="NCF23" s="48"/>
      <c r="NCG23" s="2"/>
      <c r="NCH23" s="4"/>
      <c r="NCI23" s="15"/>
      <c r="NCJ23" s="4"/>
      <c r="NCV23" s="10"/>
      <c r="NCW23" s="10"/>
      <c r="NCX23" s="10"/>
      <c r="NCY23" s="10"/>
      <c r="NCZ23" s="6"/>
      <c r="NDA23" s="56"/>
      <c r="NDB23" s="48"/>
      <c r="NDC23" s="2"/>
      <c r="NDD23" s="4"/>
      <c r="NDE23" s="15"/>
      <c r="NDF23" s="4"/>
      <c r="NDR23" s="10"/>
      <c r="NDS23" s="10"/>
      <c r="NDT23" s="10"/>
      <c r="NDU23" s="10"/>
      <c r="NDV23" s="6"/>
      <c r="NDW23" s="56"/>
      <c r="NDX23" s="48"/>
      <c r="NDY23" s="2"/>
      <c r="NDZ23" s="4"/>
      <c r="NEA23" s="15"/>
      <c r="NEB23" s="4"/>
      <c r="NEN23" s="10"/>
      <c r="NEO23" s="10"/>
      <c r="NEP23" s="10"/>
      <c r="NEQ23" s="10"/>
      <c r="NER23" s="6"/>
      <c r="NES23" s="56"/>
      <c r="NET23" s="48"/>
      <c r="NEU23" s="2"/>
      <c r="NEV23" s="4"/>
      <c r="NEW23" s="15"/>
      <c r="NEX23" s="4"/>
      <c r="NFJ23" s="10"/>
      <c r="NFK23" s="10"/>
      <c r="NFL23" s="10"/>
      <c r="NFM23" s="10"/>
      <c r="NFN23" s="6"/>
      <c r="NFO23" s="56"/>
      <c r="NFP23" s="48"/>
      <c r="NFQ23" s="2"/>
      <c r="NFR23" s="4"/>
      <c r="NFS23" s="15"/>
      <c r="NFT23" s="4"/>
      <c r="NGF23" s="10"/>
      <c r="NGG23" s="10"/>
      <c r="NGH23" s="10"/>
      <c r="NGI23" s="10"/>
      <c r="NGJ23" s="6"/>
      <c r="NGK23" s="56"/>
      <c r="NGL23" s="48"/>
      <c r="NGM23" s="2"/>
      <c r="NGN23" s="4"/>
      <c r="NGO23" s="15"/>
      <c r="NGP23" s="4"/>
      <c r="NHB23" s="10"/>
      <c r="NHC23" s="10"/>
      <c r="NHD23" s="10"/>
      <c r="NHE23" s="10"/>
      <c r="NHF23" s="6"/>
      <c r="NHG23" s="56"/>
      <c r="NHH23" s="48"/>
      <c r="NHI23" s="2"/>
      <c r="NHJ23" s="4"/>
      <c r="NHK23" s="15"/>
      <c r="NHL23" s="4"/>
      <c r="NHX23" s="10"/>
      <c r="NHY23" s="10"/>
      <c r="NHZ23" s="10"/>
      <c r="NIA23" s="10"/>
      <c r="NIB23" s="6"/>
      <c r="NIC23" s="56"/>
      <c r="NID23" s="48"/>
      <c r="NIE23" s="2"/>
      <c r="NIF23" s="4"/>
      <c r="NIG23" s="15"/>
      <c r="NIH23" s="4"/>
      <c r="NIT23" s="10"/>
      <c r="NIU23" s="10"/>
      <c r="NIV23" s="10"/>
      <c r="NIW23" s="10"/>
      <c r="NIX23" s="6"/>
      <c r="NIY23" s="56"/>
      <c r="NIZ23" s="48"/>
      <c r="NJA23" s="2"/>
      <c r="NJB23" s="4"/>
      <c r="NJC23" s="15"/>
      <c r="NJD23" s="4"/>
      <c r="NJP23" s="10"/>
      <c r="NJQ23" s="10"/>
      <c r="NJR23" s="10"/>
      <c r="NJS23" s="10"/>
      <c r="NJT23" s="6"/>
      <c r="NJU23" s="56"/>
      <c r="NJV23" s="48"/>
      <c r="NJW23" s="2"/>
      <c r="NJX23" s="4"/>
      <c r="NJY23" s="15"/>
      <c r="NJZ23" s="4"/>
      <c r="NKL23" s="10"/>
      <c r="NKM23" s="10"/>
      <c r="NKN23" s="10"/>
      <c r="NKO23" s="10"/>
      <c r="NKP23" s="6"/>
      <c r="NKQ23" s="56"/>
      <c r="NKR23" s="48"/>
      <c r="NKS23" s="2"/>
      <c r="NKT23" s="4"/>
      <c r="NKU23" s="15"/>
      <c r="NKV23" s="4"/>
      <c r="NLH23" s="10"/>
      <c r="NLI23" s="10"/>
      <c r="NLJ23" s="10"/>
      <c r="NLK23" s="10"/>
      <c r="NLL23" s="6"/>
      <c r="NLM23" s="56"/>
      <c r="NLN23" s="48"/>
      <c r="NLO23" s="2"/>
      <c r="NLP23" s="4"/>
      <c r="NLQ23" s="15"/>
      <c r="NLR23" s="4"/>
      <c r="NMD23" s="10"/>
      <c r="NME23" s="10"/>
      <c r="NMF23" s="10"/>
      <c r="NMG23" s="10"/>
      <c r="NMH23" s="6"/>
      <c r="NMI23" s="56"/>
      <c r="NMJ23" s="48"/>
      <c r="NMK23" s="2"/>
      <c r="NML23" s="4"/>
      <c r="NMM23" s="15"/>
      <c r="NMN23" s="4"/>
      <c r="NMZ23" s="10"/>
      <c r="NNA23" s="10"/>
      <c r="NNB23" s="10"/>
      <c r="NNC23" s="10"/>
      <c r="NND23" s="6"/>
      <c r="NNE23" s="56"/>
      <c r="NNF23" s="48"/>
      <c r="NNG23" s="2"/>
      <c r="NNH23" s="4"/>
      <c r="NNI23" s="15"/>
      <c r="NNJ23" s="4"/>
      <c r="NNV23" s="10"/>
      <c r="NNW23" s="10"/>
      <c r="NNX23" s="10"/>
      <c r="NNY23" s="10"/>
      <c r="NNZ23" s="6"/>
      <c r="NOA23" s="56"/>
      <c r="NOB23" s="48"/>
      <c r="NOC23" s="2"/>
      <c r="NOD23" s="4"/>
      <c r="NOE23" s="15"/>
      <c r="NOF23" s="4"/>
      <c r="NOR23" s="10"/>
      <c r="NOS23" s="10"/>
      <c r="NOT23" s="10"/>
      <c r="NOU23" s="10"/>
      <c r="NOV23" s="6"/>
      <c r="NOW23" s="56"/>
      <c r="NOX23" s="48"/>
      <c r="NOY23" s="2"/>
      <c r="NOZ23" s="4"/>
      <c r="NPA23" s="15"/>
      <c r="NPB23" s="4"/>
      <c r="NPN23" s="10"/>
      <c r="NPO23" s="10"/>
      <c r="NPP23" s="10"/>
      <c r="NPQ23" s="10"/>
      <c r="NPR23" s="6"/>
      <c r="NPS23" s="56"/>
      <c r="NPT23" s="48"/>
      <c r="NPU23" s="2"/>
      <c r="NPV23" s="4"/>
      <c r="NPW23" s="15"/>
      <c r="NPX23" s="4"/>
      <c r="NQJ23" s="10"/>
      <c r="NQK23" s="10"/>
      <c r="NQL23" s="10"/>
      <c r="NQM23" s="10"/>
      <c r="NQN23" s="6"/>
      <c r="NQO23" s="56"/>
      <c r="NQP23" s="48"/>
      <c r="NQQ23" s="2"/>
      <c r="NQR23" s="4"/>
      <c r="NQS23" s="15"/>
      <c r="NQT23" s="4"/>
      <c r="NRF23" s="10"/>
      <c r="NRG23" s="10"/>
      <c r="NRH23" s="10"/>
      <c r="NRI23" s="10"/>
      <c r="NRJ23" s="6"/>
      <c r="NRK23" s="56"/>
      <c r="NRL23" s="48"/>
      <c r="NRM23" s="2"/>
      <c r="NRN23" s="4"/>
      <c r="NRO23" s="15"/>
      <c r="NRP23" s="4"/>
      <c r="NSB23" s="10"/>
      <c r="NSC23" s="10"/>
      <c r="NSD23" s="10"/>
      <c r="NSE23" s="10"/>
      <c r="NSF23" s="6"/>
      <c r="NSG23" s="56"/>
      <c r="NSH23" s="48"/>
      <c r="NSI23" s="2"/>
      <c r="NSJ23" s="4"/>
      <c r="NSK23" s="15"/>
      <c r="NSL23" s="4"/>
      <c r="NSX23" s="10"/>
      <c r="NSY23" s="10"/>
      <c r="NSZ23" s="10"/>
      <c r="NTA23" s="10"/>
      <c r="NTB23" s="6"/>
      <c r="NTC23" s="56"/>
      <c r="NTD23" s="48"/>
      <c r="NTE23" s="2"/>
      <c r="NTF23" s="4"/>
      <c r="NTG23" s="15"/>
      <c r="NTH23" s="4"/>
      <c r="NTT23" s="10"/>
      <c r="NTU23" s="10"/>
      <c r="NTV23" s="10"/>
      <c r="NTW23" s="10"/>
      <c r="NTX23" s="6"/>
      <c r="NTY23" s="56"/>
      <c r="NTZ23" s="48"/>
      <c r="NUA23" s="2"/>
      <c r="NUB23" s="4"/>
      <c r="NUC23" s="15"/>
      <c r="NUD23" s="4"/>
      <c r="NUP23" s="10"/>
      <c r="NUQ23" s="10"/>
      <c r="NUR23" s="10"/>
      <c r="NUS23" s="10"/>
      <c r="NUT23" s="6"/>
      <c r="NUU23" s="56"/>
      <c r="NUV23" s="48"/>
      <c r="NUW23" s="2"/>
      <c r="NUX23" s="4"/>
      <c r="NUY23" s="15"/>
      <c r="NUZ23" s="4"/>
      <c r="NVL23" s="10"/>
      <c r="NVM23" s="10"/>
      <c r="NVN23" s="10"/>
      <c r="NVO23" s="10"/>
      <c r="NVP23" s="6"/>
      <c r="NVQ23" s="56"/>
      <c r="NVR23" s="48"/>
      <c r="NVS23" s="2"/>
      <c r="NVT23" s="4"/>
      <c r="NVU23" s="15"/>
      <c r="NVV23" s="4"/>
      <c r="NWH23" s="10"/>
      <c r="NWI23" s="10"/>
      <c r="NWJ23" s="10"/>
      <c r="NWK23" s="10"/>
      <c r="NWL23" s="6"/>
      <c r="NWM23" s="56"/>
      <c r="NWN23" s="48"/>
      <c r="NWO23" s="2"/>
      <c r="NWP23" s="4"/>
      <c r="NWQ23" s="15"/>
      <c r="NWR23" s="4"/>
      <c r="NXD23" s="10"/>
      <c r="NXE23" s="10"/>
      <c r="NXF23" s="10"/>
      <c r="NXG23" s="10"/>
      <c r="NXH23" s="6"/>
      <c r="NXI23" s="56"/>
      <c r="NXJ23" s="48"/>
      <c r="NXK23" s="2"/>
      <c r="NXL23" s="4"/>
      <c r="NXM23" s="15"/>
      <c r="NXN23" s="4"/>
      <c r="NXZ23" s="10"/>
      <c r="NYA23" s="10"/>
      <c r="NYB23" s="10"/>
      <c r="NYC23" s="10"/>
      <c r="NYD23" s="6"/>
      <c r="NYE23" s="56"/>
      <c r="NYF23" s="48"/>
      <c r="NYG23" s="2"/>
      <c r="NYH23" s="4"/>
      <c r="NYI23" s="15"/>
      <c r="NYJ23" s="4"/>
      <c r="NYV23" s="10"/>
      <c r="NYW23" s="10"/>
      <c r="NYX23" s="10"/>
      <c r="NYY23" s="10"/>
      <c r="NYZ23" s="6"/>
      <c r="NZA23" s="56"/>
      <c r="NZB23" s="48"/>
      <c r="NZC23" s="2"/>
      <c r="NZD23" s="4"/>
      <c r="NZE23" s="15"/>
      <c r="NZF23" s="4"/>
      <c r="NZR23" s="10"/>
      <c r="NZS23" s="10"/>
      <c r="NZT23" s="10"/>
      <c r="NZU23" s="10"/>
      <c r="NZV23" s="6"/>
      <c r="NZW23" s="56"/>
      <c r="NZX23" s="48"/>
      <c r="NZY23" s="2"/>
      <c r="NZZ23" s="4"/>
      <c r="OAA23" s="15"/>
      <c r="OAB23" s="4"/>
      <c r="OAN23" s="10"/>
      <c r="OAO23" s="10"/>
      <c r="OAP23" s="10"/>
      <c r="OAQ23" s="10"/>
      <c r="OAR23" s="6"/>
      <c r="OAS23" s="56"/>
      <c r="OAT23" s="48"/>
      <c r="OAU23" s="2"/>
      <c r="OAV23" s="4"/>
      <c r="OAW23" s="15"/>
      <c r="OAX23" s="4"/>
      <c r="OBJ23" s="10"/>
      <c r="OBK23" s="10"/>
      <c r="OBL23" s="10"/>
      <c r="OBM23" s="10"/>
      <c r="OBN23" s="6"/>
      <c r="OBO23" s="56"/>
      <c r="OBP23" s="48"/>
      <c r="OBQ23" s="2"/>
      <c r="OBR23" s="4"/>
      <c r="OBS23" s="15"/>
      <c r="OBT23" s="4"/>
      <c r="OCF23" s="10"/>
      <c r="OCG23" s="10"/>
      <c r="OCH23" s="10"/>
      <c r="OCI23" s="10"/>
      <c r="OCJ23" s="6"/>
      <c r="OCK23" s="56"/>
      <c r="OCL23" s="48"/>
      <c r="OCM23" s="2"/>
      <c r="OCN23" s="4"/>
      <c r="OCO23" s="15"/>
      <c r="OCP23" s="4"/>
      <c r="ODB23" s="10"/>
      <c r="ODC23" s="10"/>
      <c r="ODD23" s="10"/>
      <c r="ODE23" s="10"/>
      <c r="ODF23" s="6"/>
      <c r="ODG23" s="56"/>
      <c r="ODH23" s="48"/>
      <c r="ODI23" s="2"/>
      <c r="ODJ23" s="4"/>
      <c r="ODK23" s="15"/>
      <c r="ODL23" s="4"/>
      <c r="ODX23" s="10"/>
      <c r="ODY23" s="10"/>
      <c r="ODZ23" s="10"/>
      <c r="OEA23" s="10"/>
      <c r="OEB23" s="6"/>
      <c r="OEC23" s="56"/>
      <c r="OED23" s="48"/>
      <c r="OEE23" s="2"/>
      <c r="OEF23" s="4"/>
      <c r="OEG23" s="15"/>
      <c r="OEH23" s="4"/>
      <c r="OET23" s="10"/>
      <c r="OEU23" s="10"/>
      <c r="OEV23" s="10"/>
      <c r="OEW23" s="10"/>
      <c r="OEX23" s="6"/>
      <c r="OEY23" s="56"/>
      <c r="OEZ23" s="48"/>
      <c r="OFA23" s="2"/>
      <c r="OFB23" s="4"/>
      <c r="OFC23" s="15"/>
      <c r="OFD23" s="4"/>
      <c r="OFP23" s="10"/>
      <c r="OFQ23" s="10"/>
      <c r="OFR23" s="10"/>
      <c r="OFS23" s="10"/>
      <c r="OFT23" s="6"/>
      <c r="OFU23" s="56"/>
      <c r="OFV23" s="48"/>
      <c r="OFW23" s="2"/>
      <c r="OFX23" s="4"/>
      <c r="OFY23" s="15"/>
      <c r="OFZ23" s="4"/>
      <c r="OGL23" s="10"/>
      <c r="OGM23" s="10"/>
      <c r="OGN23" s="10"/>
      <c r="OGO23" s="10"/>
      <c r="OGP23" s="6"/>
      <c r="OGQ23" s="56"/>
      <c r="OGR23" s="48"/>
      <c r="OGS23" s="2"/>
      <c r="OGT23" s="4"/>
      <c r="OGU23" s="15"/>
      <c r="OGV23" s="4"/>
      <c r="OHH23" s="10"/>
      <c r="OHI23" s="10"/>
      <c r="OHJ23" s="10"/>
      <c r="OHK23" s="10"/>
      <c r="OHL23" s="6"/>
      <c r="OHM23" s="56"/>
      <c r="OHN23" s="48"/>
      <c r="OHO23" s="2"/>
      <c r="OHP23" s="4"/>
      <c r="OHQ23" s="15"/>
      <c r="OHR23" s="4"/>
      <c r="OID23" s="10"/>
      <c r="OIE23" s="10"/>
      <c r="OIF23" s="10"/>
      <c r="OIG23" s="10"/>
      <c r="OIH23" s="6"/>
      <c r="OII23" s="56"/>
      <c r="OIJ23" s="48"/>
      <c r="OIK23" s="2"/>
      <c r="OIL23" s="4"/>
      <c r="OIM23" s="15"/>
      <c r="OIN23" s="4"/>
      <c r="OIZ23" s="10"/>
      <c r="OJA23" s="10"/>
      <c r="OJB23" s="10"/>
      <c r="OJC23" s="10"/>
      <c r="OJD23" s="6"/>
      <c r="OJE23" s="56"/>
      <c r="OJF23" s="48"/>
      <c r="OJG23" s="2"/>
      <c r="OJH23" s="4"/>
      <c r="OJI23" s="15"/>
      <c r="OJJ23" s="4"/>
      <c r="OJV23" s="10"/>
      <c r="OJW23" s="10"/>
      <c r="OJX23" s="10"/>
      <c r="OJY23" s="10"/>
      <c r="OJZ23" s="6"/>
      <c r="OKA23" s="56"/>
      <c r="OKB23" s="48"/>
      <c r="OKC23" s="2"/>
      <c r="OKD23" s="4"/>
      <c r="OKE23" s="15"/>
      <c r="OKF23" s="4"/>
      <c r="OKR23" s="10"/>
      <c r="OKS23" s="10"/>
      <c r="OKT23" s="10"/>
      <c r="OKU23" s="10"/>
      <c r="OKV23" s="6"/>
      <c r="OKW23" s="56"/>
      <c r="OKX23" s="48"/>
      <c r="OKY23" s="2"/>
      <c r="OKZ23" s="4"/>
      <c r="OLA23" s="15"/>
      <c r="OLB23" s="4"/>
      <c r="OLN23" s="10"/>
      <c r="OLO23" s="10"/>
      <c r="OLP23" s="10"/>
      <c r="OLQ23" s="10"/>
      <c r="OLR23" s="6"/>
      <c r="OLS23" s="56"/>
      <c r="OLT23" s="48"/>
      <c r="OLU23" s="2"/>
      <c r="OLV23" s="4"/>
      <c r="OLW23" s="15"/>
      <c r="OLX23" s="4"/>
      <c r="OMJ23" s="10"/>
      <c r="OMK23" s="10"/>
      <c r="OML23" s="10"/>
      <c r="OMM23" s="10"/>
      <c r="OMN23" s="6"/>
      <c r="OMO23" s="56"/>
      <c r="OMP23" s="48"/>
      <c r="OMQ23" s="2"/>
      <c r="OMR23" s="4"/>
      <c r="OMS23" s="15"/>
      <c r="OMT23" s="4"/>
      <c r="ONF23" s="10"/>
      <c r="ONG23" s="10"/>
      <c r="ONH23" s="10"/>
      <c r="ONI23" s="10"/>
      <c r="ONJ23" s="6"/>
      <c r="ONK23" s="56"/>
      <c r="ONL23" s="48"/>
      <c r="ONM23" s="2"/>
      <c r="ONN23" s="4"/>
      <c r="ONO23" s="15"/>
      <c r="ONP23" s="4"/>
      <c r="OOB23" s="10"/>
      <c r="OOC23" s="10"/>
      <c r="OOD23" s="10"/>
      <c r="OOE23" s="10"/>
      <c r="OOF23" s="6"/>
      <c r="OOG23" s="56"/>
      <c r="OOH23" s="48"/>
      <c r="OOI23" s="2"/>
      <c r="OOJ23" s="4"/>
      <c r="OOK23" s="15"/>
      <c r="OOL23" s="4"/>
      <c r="OOX23" s="10"/>
      <c r="OOY23" s="10"/>
      <c r="OOZ23" s="10"/>
      <c r="OPA23" s="10"/>
      <c r="OPB23" s="6"/>
      <c r="OPC23" s="56"/>
      <c r="OPD23" s="48"/>
      <c r="OPE23" s="2"/>
      <c r="OPF23" s="4"/>
      <c r="OPG23" s="15"/>
      <c r="OPH23" s="4"/>
      <c r="OPT23" s="10"/>
      <c r="OPU23" s="10"/>
      <c r="OPV23" s="10"/>
      <c r="OPW23" s="10"/>
      <c r="OPX23" s="6"/>
      <c r="OPY23" s="56"/>
      <c r="OPZ23" s="48"/>
      <c r="OQA23" s="2"/>
      <c r="OQB23" s="4"/>
      <c r="OQC23" s="15"/>
      <c r="OQD23" s="4"/>
      <c r="OQP23" s="10"/>
      <c r="OQQ23" s="10"/>
      <c r="OQR23" s="10"/>
      <c r="OQS23" s="10"/>
      <c r="OQT23" s="6"/>
      <c r="OQU23" s="56"/>
      <c r="OQV23" s="48"/>
      <c r="OQW23" s="2"/>
      <c r="OQX23" s="4"/>
      <c r="OQY23" s="15"/>
      <c r="OQZ23" s="4"/>
      <c r="ORL23" s="10"/>
      <c r="ORM23" s="10"/>
      <c r="ORN23" s="10"/>
      <c r="ORO23" s="10"/>
      <c r="ORP23" s="6"/>
      <c r="ORQ23" s="56"/>
      <c r="ORR23" s="48"/>
      <c r="ORS23" s="2"/>
      <c r="ORT23" s="4"/>
      <c r="ORU23" s="15"/>
      <c r="ORV23" s="4"/>
      <c r="OSH23" s="10"/>
      <c r="OSI23" s="10"/>
      <c r="OSJ23" s="10"/>
      <c r="OSK23" s="10"/>
      <c r="OSL23" s="6"/>
      <c r="OSM23" s="56"/>
      <c r="OSN23" s="48"/>
      <c r="OSO23" s="2"/>
      <c r="OSP23" s="4"/>
      <c r="OSQ23" s="15"/>
      <c r="OSR23" s="4"/>
      <c r="OTD23" s="10"/>
      <c r="OTE23" s="10"/>
      <c r="OTF23" s="10"/>
      <c r="OTG23" s="10"/>
      <c r="OTH23" s="6"/>
      <c r="OTI23" s="56"/>
      <c r="OTJ23" s="48"/>
      <c r="OTK23" s="2"/>
      <c r="OTL23" s="4"/>
      <c r="OTM23" s="15"/>
      <c r="OTN23" s="4"/>
      <c r="OTZ23" s="10"/>
      <c r="OUA23" s="10"/>
      <c r="OUB23" s="10"/>
      <c r="OUC23" s="10"/>
      <c r="OUD23" s="6"/>
      <c r="OUE23" s="56"/>
      <c r="OUF23" s="48"/>
      <c r="OUG23" s="2"/>
      <c r="OUH23" s="4"/>
      <c r="OUI23" s="15"/>
      <c r="OUJ23" s="4"/>
      <c r="OUV23" s="10"/>
      <c r="OUW23" s="10"/>
      <c r="OUX23" s="10"/>
      <c r="OUY23" s="10"/>
      <c r="OUZ23" s="6"/>
      <c r="OVA23" s="56"/>
      <c r="OVB23" s="48"/>
      <c r="OVC23" s="2"/>
      <c r="OVD23" s="4"/>
      <c r="OVE23" s="15"/>
      <c r="OVF23" s="4"/>
      <c r="OVR23" s="10"/>
      <c r="OVS23" s="10"/>
      <c r="OVT23" s="10"/>
      <c r="OVU23" s="10"/>
      <c r="OVV23" s="6"/>
      <c r="OVW23" s="56"/>
      <c r="OVX23" s="48"/>
      <c r="OVY23" s="2"/>
      <c r="OVZ23" s="4"/>
      <c r="OWA23" s="15"/>
      <c r="OWB23" s="4"/>
      <c r="OWN23" s="10"/>
      <c r="OWO23" s="10"/>
      <c r="OWP23" s="10"/>
      <c r="OWQ23" s="10"/>
      <c r="OWR23" s="6"/>
      <c r="OWS23" s="56"/>
      <c r="OWT23" s="48"/>
      <c r="OWU23" s="2"/>
      <c r="OWV23" s="4"/>
      <c r="OWW23" s="15"/>
      <c r="OWX23" s="4"/>
      <c r="OXJ23" s="10"/>
      <c r="OXK23" s="10"/>
      <c r="OXL23" s="10"/>
      <c r="OXM23" s="10"/>
      <c r="OXN23" s="6"/>
      <c r="OXO23" s="56"/>
      <c r="OXP23" s="48"/>
      <c r="OXQ23" s="2"/>
      <c r="OXR23" s="4"/>
      <c r="OXS23" s="15"/>
      <c r="OXT23" s="4"/>
      <c r="OYF23" s="10"/>
      <c r="OYG23" s="10"/>
      <c r="OYH23" s="10"/>
      <c r="OYI23" s="10"/>
      <c r="OYJ23" s="6"/>
      <c r="OYK23" s="56"/>
      <c r="OYL23" s="48"/>
      <c r="OYM23" s="2"/>
      <c r="OYN23" s="4"/>
      <c r="OYO23" s="15"/>
      <c r="OYP23" s="4"/>
      <c r="OZB23" s="10"/>
      <c r="OZC23" s="10"/>
      <c r="OZD23" s="10"/>
      <c r="OZE23" s="10"/>
      <c r="OZF23" s="6"/>
      <c r="OZG23" s="56"/>
      <c r="OZH23" s="48"/>
      <c r="OZI23" s="2"/>
      <c r="OZJ23" s="4"/>
      <c r="OZK23" s="15"/>
      <c r="OZL23" s="4"/>
      <c r="OZX23" s="10"/>
      <c r="OZY23" s="10"/>
      <c r="OZZ23" s="10"/>
      <c r="PAA23" s="10"/>
      <c r="PAB23" s="6"/>
      <c r="PAC23" s="56"/>
      <c r="PAD23" s="48"/>
      <c r="PAE23" s="2"/>
      <c r="PAF23" s="4"/>
      <c r="PAG23" s="15"/>
      <c r="PAH23" s="4"/>
      <c r="PAT23" s="10"/>
      <c r="PAU23" s="10"/>
      <c r="PAV23" s="10"/>
      <c r="PAW23" s="10"/>
      <c r="PAX23" s="6"/>
      <c r="PAY23" s="56"/>
      <c r="PAZ23" s="48"/>
      <c r="PBA23" s="2"/>
      <c r="PBB23" s="4"/>
      <c r="PBC23" s="15"/>
      <c r="PBD23" s="4"/>
      <c r="PBP23" s="10"/>
      <c r="PBQ23" s="10"/>
      <c r="PBR23" s="10"/>
      <c r="PBS23" s="10"/>
      <c r="PBT23" s="6"/>
      <c r="PBU23" s="56"/>
      <c r="PBV23" s="48"/>
      <c r="PBW23" s="2"/>
      <c r="PBX23" s="4"/>
      <c r="PBY23" s="15"/>
      <c r="PBZ23" s="4"/>
      <c r="PCL23" s="10"/>
      <c r="PCM23" s="10"/>
      <c r="PCN23" s="10"/>
      <c r="PCO23" s="10"/>
      <c r="PCP23" s="6"/>
      <c r="PCQ23" s="56"/>
      <c r="PCR23" s="48"/>
      <c r="PCS23" s="2"/>
      <c r="PCT23" s="4"/>
      <c r="PCU23" s="15"/>
      <c r="PCV23" s="4"/>
      <c r="PDH23" s="10"/>
      <c r="PDI23" s="10"/>
      <c r="PDJ23" s="10"/>
      <c r="PDK23" s="10"/>
      <c r="PDL23" s="6"/>
      <c r="PDM23" s="56"/>
      <c r="PDN23" s="48"/>
      <c r="PDO23" s="2"/>
      <c r="PDP23" s="4"/>
      <c r="PDQ23" s="15"/>
      <c r="PDR23" s="4"/>
      <c r="PED23" s="10"/>
      <c r="PEE23" s="10"/>
      <c r="PEF23" s="10"/>
      <c r="PEG23" s="10"/>
      <c r="PEH23" s="6"/>
      <c r="PEI23" s="56"/>
      <c r="PEJ23" s="48"/>
      <c r="PEK23" s="2"/>
      <c r="PEL23" s="4"/>
      <c r="PEM23" s="15"/>
      <c r="PEN23" s="4"/>
      <c r="PEZ23" s="10"/>
      <c r="PFA23" s="10"/>
      <c r="PFB23" s="10"/>
      <c r="PFC23" s="10"/>
      <c r="PFD23" s="6"/>
      <c r="PFE23" s="56"/>
      <c r="PFF23" s="48"/>
      <c r="PFG23" s="2"/>
      <c r="PFH23" s="4"/>
      <c r="PFI23" s="15"/>
      <c r="PFJ23" s="4"/>
      <c r="PFV23" s="10"/>
      <c r="PFW23" s="10"/>
      <c r="PFX23" s="10"/>
      <c r="PFY23" s="10"/>
      <c r="PFZ23" s="6"/>
      <c r="PGA23" s="56"/>
      <c r="PGB23" s="48"/>
      <c r="PGC23" s="2"/>
      <c r="PGD23" s="4"/>
      <c r="PGE23" s="15"/>
      <c r="PGF23" s="4"/>
      <c r="PGR23" s="10"/>
      <c r="PGS23" s="10"/>
      <c r="PGT23" s="10"/>
      <c r="PGU23" s="10"/>
      <c r="PGV23" s="6"/>
      <c r="PGW23" s="56"/>
      <c r="PGX23" s="48"/>
      <c r="PGY23" s="2"/>
      <c r="PGZ23" s="4"/>
      <c r="PHA23" s="15"/>
      <c r="PHB23" s="4"/>
      <c r="PHN23" s="10"/>
      <c r="PHO23" s="10"/>
      <c r="PHP23" s="10"/>
      <c r="PHQ23" s="10"/>
      <c r="PHR23" s="6"/>
      <c r="PHS23" s="56"/>
      <c r="PHT23" s="48"/>
      <c r="PHU23" s="2"/>
      <c r="PHV23" s="4"/>
      <c r="PHW23" s="15"/>
      <c r="PHX23" s="4"/>
      <c r="PIJ23" s="10"/>
      <c r="PIK23" s="10"/>
      <c r="PIL23" s="10"/>
      <c r="PIM23" s="10"/>
      <c r="PIN23" s="6"/>
      <c r="PIO23" s="56"/>
      <c r="PIP23" s="48"/>
      <c r="PIQ23" s="2"/>
      <c r="PIR23" s="4"/>
      <c r="PIS23" s="15"/>
      <c r="PIT23" s="4"/>
      <c r="PJF23" s="10"/>
      <c r="PJG23" s="10"/>
      <c r="PJH23" s="10"/>
      <c r="PJI23" s="10"/>
      <c r="PJJ23" s="6"/>
      <c r="PJK23" s="56"/>
      <c r="PJL23" s="48"/>
      <c r="PJM23" s="2"/>
      <c r="PJN23" s="4"/>
      <c r="PJO23" s="15"/>
      <c r="PJP23" s="4"/>
      <c r="PKB23" s="10"/>
      <c r="PKC23" s="10"/>
      <c r="PKD23" s="10"/>
      <c r="PKE23" s="10"/>
      <c r="PKF23" s="6"/>
      <c r="PKG23" s="56"/>
      <c r="PKH23" s="48"/>
      <c r="PKI23" s="2"/>
      <c r="PKJ23" s="4"/>
      <c r="PKK23" s="15"/>
      <c r="PKL23" s="4"/>
      <c r="PKX23" s="10"/>
      <c r="PKY23" s="10"/>
      <c r="PKZ23" s="10"/>
      <c r="PLA23" s="10"/>
      <c r="PLB23" s="6"/>
      <c r="PLC23" s="56"/>
      <c r="PLD23" s="48"/>
      <c r="PLE23" s="2"/>
      <c r="PLF23" s="4"/>
      <c r="PLG23" s="15"/>
      <c r="PLH23" s="4"/>
      <c r="PLT23" s="10"/>
      <c r="PLU23" s="10"/>
      <c r="PLV23" s="10"/>
      <c r="PLW23" s="10"/>
      <c r="PLX23" s="6"/>
      <c r="PLY23" s="56"/>
      <c r="PLZ23" s="48"/>
      <c r="PMA23" s="2"/>
      <c r="PMB23" s="4"/>
      <c r="PMC23" s="15"/>
      <c r="PMD23" s="4"/>
      <c r="PMP23" s="10"/>
      <c r="PMQ23" s="10"/>
      <c r="PMR23" s="10"/>
      <c r="PMS23" s="10"/>
      <c r="PMT23" s="6"/>
      <c r="PMU23" s="56"/>
      <c r="PMV23" s="48"/>
      <c r="PMW23" s="2"/>
      <c r="PMX23" s="4"/>
      <c r="PMY23" s="15"/>
      <c r="PMZ23" s="4"/>
      <c r="PNL23" s="10"/>
      <c r="PNM23" s="10"/>
      <c r="PNN23" s="10"/>
      <c r="PNO23" s="10"/>
      <c r="PNP23" s="6"/>
      <c r="PNQ23" s="56"/>
      <c r="PNR23" s="48"/>
      <c r="PNS23" s="2"/>
      <c r="PNT23" s="4"/>
      <c r="PNU23" s="15"/>
      <c r="PNV23" s="4"/>
      <c r="POH23" s="10"/>
      <c r="POI23" s="10"/>
      <c r="POJ23" s="10"/>
      <c r="POK23" s="10"/>
      <c r="POL23" s="6"/>
      <c r="POM23" s="56"/>
      <c r="PON23" s="48"/>
      <c r="POO23" s="2"/>
      <c r="POP23" s="4"/>
      <c r="POQ23" s="15"/>
      <c r="POR23" s="4"/>
      <c r="PPD23" s="10"/>
      <c r="PPE23" s="10"/>
      <c r="PPF23" s="10"/>
      <c r="PPG23" s="10"/>
      <c r="PPH23" s="6"/>
      <c r="PPI23" s="56"/>
      <c r="PPJ23" s="48"/>
      <c r="PPK23" s="2"/>
      <c r="PPL23" s="4"/>
      <c r="PPM23" s="15"/>
      <c r="PPN23" s="4"/>
      <c r="PPZ23" s="10"/>
      <c r="PQA23" s="10"/>
      <c r="PQB23" s="10"/>
      <c r="PQC23" s="10"/>
      <c r="PQD23" s="6"/>
      <c r="PQE23" s="56"/>
      <c r="PQF23" s="48"/>
      <c r="PQG23" s="2"/>
      <c r="PQH23" s="4"/>
      <c r="PQI23" s="15"/>
      <c r="PQJ23" s="4"/>
      <c r="PQV23" s="10"/>
      <c r="PQW23" s="10"/>
      <c r="PQX23" s="10"/>
      <c r="PQY23" s="10"/>
      <c r="PQZ23" s="6"/>
      <c r="PRA23" s="56"/>
      <c r="PRB23" s="48"/>
      <c r="PRC23" s="2"/>
      <c r="PRD23" s="4"/>
      <c r="PRE23" s="15"/>
      <c r="PRF23" s="4"/>
      <c r="PRR23" s="10"/>
      <c r="PRS23" s="10"/>
      <c r="PRT23" s="10"/>
      <c r="PRU23" s="10"/>
      <c r="PRV23" s="6"/>
      <c r="PRW23" s="56"/>
      <c r="PRX23" s="48"/>
      <c r="PRY23" s="2"/>
      <c r="PRZ23" s="4"/>
      <c r="PSA23" s="15"/>
      <c r="PSB23" s="4"/>
      <c r="PSN23" s="10"/>
      <c r="PSO23" s="10"/>
      <c r="PSP23" s="10"/>
      <c r="PSQ23" s="10"/>
      <c r="PSR23" s="6"/>
      <c r="PSS23" s="56"/>
      <c r="PST23" s="48"/>
      <c r="PSU23" s="2"/>
      <c r="PSV23" s="4"/>
      <c r="PSW23" s="15"/>
      <c r="PSX23" s="4"/>
      <c r="PTJ23" s="10"/>
      <c r="PTK23" s="10"/>
      <c r="PTL23" s="10"/>
      <c r="PTM23" s="10"/>
      <c r="PTN23" s="6"/>
      <c r="PTO23" s="56"/>
      <c r="PTP23" s="48"/>
      <c r="PTQ23" s="2"/>
      <c r="PTR23" s="4"/>
      <c r="PTS23" s="15"/>
      <c r="PTT23" s="4"/>
      <c r="PUF23" s="10"/>
      <c r="PUG23" s="10"/>
      <c r="PUH23" s="10"/>
      <c r="PUI23" s="10"/>
      <c r="PUJ23" s="6"/>
      <c r="PUK23" s="56"/>
      <c r="PUL23" s="48"/>
      <c r="PUM23" s="2"/>
      <c r="PUN23" s="4"/>
      <c r="PUO23" s="15"/>
      <c r="PUP23" s="4"/>
      <c r="PVB23" s="10"/>
      <c r="PVC23" s="10"/>
      <c r="PVD23" s="10"/>
      <c r="PVE23" s="10"/>
      <c r="PVF23" s="6"/>
      <c r="PVG23" s="56"/>
      <c r="PVH23" s="48"/>
      <c r="PVI23" s="2"/>
      <c r="PVJ23" s="4"/>
      <c r="PVK23" s="15"/>
      <c r="PVL23" s="4"/>
      <c r="PVX23" s="10"/>
      <c r="PVY23" s="10"/>
      <c r="PVZ23" s="10"/>
      <c r="PWA23" s="10"/>
      <c r="PWB23" s="6"/>
      <c r="PWC23" s="56"/>
      <c r="PWD23" s="48"/>
      <c r="PWE23" s="2"/>
      <c r="PWF23" s="4"/>
      <c r="PWG23" s="15"/>
      <c r="PWH23" s="4"/>
      <c r="PWT23" s="10"/>
      <c r="PWU23" s="10"/>
      <c r="PWV23" s="10"/>
      <c r="PWW23" s="10"/>
      <c r="PWX23" s="6"/>
      <c r="PWY23" s="56"/>
      <c r="PWZ23" s="48"/>
      <c r="PXA23" s="2"/>
      <c r="PXB23" s="4"/>
      <c r="PXC23" s="15"/>
      <c r="PXD23" s="4"/>
      <c r="PXP23" s="10"/>
      <c r="PXQ23" s="10"/>
      <c r="PXR23" s="10"/>
      <c r="PXS23" s="10"/>
      <c r="PXT23" s="6"/>
      <c r="PXU23" s="56"/>
      <c r="PXV23" s="48"/>
      <c r="PXW23" s="2"/>
      <c r="PXX23" s="4"/>
      <c r="PXY23" s="15"/>
      <c r="PXZ23" s="4"/>
      <c r="PYL23" s="10"/>
      <c r="PYM23" s="10"/>
      <c r="PYN23" s="10"/>
      <c r="PYO23" s="10"/>
      <c r="PYP23" s="6"/>
      <c r="PYQ23" s="56"/>
      <c r="PYR23" s="48"/>
      <c r="PYS23" s="2"/>
      <c r="PYT23" s="4"/>
      <c r="PYU23" s="15"/>
      <c r="PYV23" s="4"/>
      <c r="PZH23" s="10"/>
      <c r="PZI23" s="10"/>
      <c r="PZJ23" s="10"/>
      <c r="PZK23" s="10"/>
      <c r="PZL23" s="6"/>
      <c r="PZM23" s="56"/>
      <c r="PZN23" s="48"/>
      <c r="PZO23" s="2"/>
      <c r="PZP23" s="4"/>
      <c r="PZQ23" s="15"/>
      <c r="PZR23" s="4"/>
      <c r="QAD23" s="10"/>
      <c r="QAE23" s="10"/>
      <c r="QAF23" s="10"/>
      <c r="QAG23" s="10"/>
      <c r="QAH23" s="6"/>
      <c r="QAI23" s="56"/>
      <c r="QAJ23" s="48"/>
      <c r="QAK23" s="2"/>
      <c r="QAL23" s="4"/>
      <c r="QAM23" s="15"/>
      <c r="QAN23" s="4"/>
      <c r="QAZ23" s="10"/>
      <c r="QBA23" s="10"/>
      <c r="QBB23" s="10"/>
      <c r="QBC23" s="10"/>
      <c r="QBD23" s="6"/>
      <c r="QBE23" s="56"/>
      <c r="QBF23" s="48"/>
      <c r="QBG23" s="2"/>
      <c r="QBH23" s="4"/>
      <c r="QBI23" s="15"/>
      <c r="QBJ23" s="4"/>
      <c r="QBV23" s="10"/>
      <c r="QBW23" s="10"/>
      <c r="QBX23" s="10"/>
      <c r="QBY23" s="10"/>
      <c r="QBZ23" s="6"/>
      <c r="QCA23" s="56"/>
      <c r="QCB23" s="48"/>
      <c r="QCC23" s="2"/>
      <c r="QCD23" s="4"/>
      <c r="QCE23" s="15"/>
      <c r="QCF23" s="4"/>
      <c r="QCR23" s="10"/>
      <c r="QCS23" s="10"/>
      <c r="QCT23" s="10"/>
      <c r="QCU23" s="10"/>
      <c r="QCV23" s="6"/>
      <c r="QCW23" s="56"/>
      <c r="QCX23" s="48"/>
      <c r="QCY23" s="2"/>
      <c r="QCZ23" s="4"/>
      <c r="QDA23" s="15"/>
      <c r="QDB23" s="4"/>
      <c r="QDN23" s="10"/>
      <c r="QDO23" s="10"/>
      <c r="QDP23" s="10"/>
      <c r="QDQ23" s="10"/>
      <c r="QDR23" s="6"/>
      <c r="QDS23" s="56"/>
      <c r="QDT23" s="48"/>
      <c r="QDU23" s="2"/>
      <c r="QDV23" s="4"/>
      <c r="QDW23" s="15"/>
      <c r="QDX23" s="4"/>
      <c r="QEJ23" s="10"/>
      <c r="QEK23" s="10"/>
      <c r="QEL23" s="10"/>
      <c r="QEM23" s="10"/>
      <c r="QEN23" s="6"/>
      <c r="QEO23" s="56"/>
      <c r="QEP23" s="48"/>
      <c r="QEQ23" s="2"/>
      <c r="QER23" s="4"/>
      <c r="QES23" s="15"/>
      <c r="QET23" s="4"/>
      <c r="QFF23" s="10"/>
      <c r="QFG23" s="10"/>
      <c r="QFH23" s="10"/>
      <c r="QFI23" s="10"/>
      <c r="QFJ23" s="6"/>
      <c r="QFK23" s="56"/>
      <c r="QFL23" s="48"/>
      <c r="QFM23" s="2"/>
      <c r="QFN23" s="4"/>
      <c r="QFO23" s="15"/>
      <c r="QFP23" s="4"/>
      <c r="QGB23" s="10"/>
      <c r="QGC23" s="10"/>
      <c r="QGD23" s="10"/>
      <c r="QGE23" s="10"/>
      <c r="QGF23" s="6"/>
      <c r="QGG23" s="56"/>
      <c r="QGH23" s="48"/>
      <c r="QGI23" s="2"/>
      <c r="QGJ23" s="4"/>
      <c r="QGK23" s="15"/>
      <c r="QGL23" s="4"/>
      <c r="QGX23" s="10"/>
      <c r="QGY23" s="10"/>
      <c r="QGZ23" s="10"/>
      <c r="QHA23" s="10"/>
      <c r="QHB23" s="6"/>
      <c r="QHC23" s="56"/>
      <c r="QHD23" s="48"/>
      <c r="QHE23" s="2"/>
      <c r="QHF23" s="4"/>
      <c r="QHG23" s="15"/>
      <c r="QHH23" s="4"/>
      <c r="QHT23" s="10"/>
      <c r="QHU23" s="10"/>
      <c r="QHV23" s="10"/>
      <c r="QHW23" s="10"/>
      <c r="QHX23" s="6"/>
      <c r="QHY23" s="56"/>
      <c r="QHZ23" s="48"/>
      <c r="QIA23" s="2"/>
      <c r="QIB23" s="4"/>
      <c r="QIC23" s="15"/>
      <c r="QID23" s="4"/>
      <c r="QIP23" s="10"/>
      <c r="QIQ23" s="10"/>
      <c r="QIR23" s="10"/>
      <c r="QIS23" s="10"/>
      <c r="QIT23" s="6"/>
      <c r="QIU23" s="56"/>
      <c r="QIV23" s="48"/>
      <c r="QIW23" s="2"/>
      <c r="QIX23" s="4"/>
      <c r="QIY23" s="15"/>
      <c r="QIZ23" s="4"/>
      <c r="QJL23" s="10"/>
      <c r="QJM23" s="10"/>
      <c r="QJN23" s="10"/>
      <c r="QJO23" s="10"/>
      <c r="QJP23" s="6"/>
      <c r="QJQ23" s="56"/>
      <c r="QJR23" s="48"/>
      <c r="QJS23" s="2"/>
      <c r="QJT23" s="4"/>
      <c r="QJU23" s="15"/>
      <c r="QJV23" s="4"/>
      <c r="QKH23" s="10"/>
      <c r="QKI23" s="10"/>
      <c r="QKJ23" s="10"/>
      <c r="QKK23" s="10"/>
      <c r="QKL23" s="6"/>
      <c r="QKM23" s="56"/>
      <c r="QKN23" s="48"/>
      <c r="QKO23" s="2"/>
      <c r="QKP23" s="4"/>
      <c r="QKQ23" s="15"/>
      <c r="QKR23" s="4"/>
      <c r="QLD23" s="10"/>
      <c r="QLE23" s="10"/>
      <c r="QLF23" s="10"/>
      <c r="QLG23" s="10"/>
      <c r="QLH23" s="6"/>
      <c r="QLI23" s="56"/>
      <c r="QLJ23" s="48"/>
      <c r="QLK23" s="2"/>
      <c r="QLL23" s="4"/>
      <c r="QLM23" s="15"/>
      <c r="QLN23" s="4"/>
      <c r="QLZ23" s="10"/>
      <c r="QMA23" s="10"/>
      <c r="QMB23" s="10"/>
      <c r="QMC23" s="10"/>
      <c r="QMD23" s="6"/>
      <c r="QME23" s="56"/>
      <c r="QMF23" s="48"/>
      <c r="QMG23" s="2"/>
      <c r="QMH23" s="4"/>
      <c r="QMI23" s="15"/>
      <c r="QMJ23" s="4"/>
      <c r="QMV23" s="10"/>
      <c r="QMW23" s="10"/>
      <c r="QMX23" s="10"/>
      <c r="QMY23" s="10"/>
      <c r="QMZ23" s="6"/>
      <c r="QNA23" s="56"/>
      <c r="QNB23" s="48"/>
      <c r="QNC23" s="2"/>
      <c r="QND23" s="4"/>
      <c r="QNE23" s="15"/>
      <c r="QNF23" s="4"/>
      <c r="QNR23" s="10"/>
      <c r="QNS23" s="10"/>
      <c r="QNT23" s="10"/>
      <c r="QNU23" s="10"/>
      <c r="QNV23" s="6"/>
      <c r="QNW23" s="56"/>
      <c r="QNX23" s="48"/>
      <c r="QNY23" s="2"/>
      <c r="QNZ23" s="4"/>
      <c r="QOA23" s="15"/>
      <c r="QOB23" s="4"/>
      <c r="QON23" s="10"/>
      <c r="QOO23" s="10"/>
      <c r="QOP23" s="10"/>
      <c r="QOQ23" s="10"/>
      <c r="QOR23" s="6"/>
      <c r="QOS23" s="56"/>
      <c r="QOT23" s="48"/>
      <c r="QOU23" s="2"/>
      <c r="QOV23" s="4"/>
      <c r="QOW23" s="15"/>
      <c r="QOX23" s="4"/>
      <c r="QPJ23" s="10"/>
      <c r="QPK23" s="10"/>
      <c r="QPL23" s="10"/>
      <c r="QPM23" s="10"/>
      <c r="QPN23" s="6"/>
      <c r="QPO23" s="56"/>
      <c r="QPP23" s="48"/>
      <c r="QPQ23" s="2"/>
      <c r="QPR23" s="4"/>
      <c r="QPS23" s="15"/>
      <c r="QPT23" s="4"/>
      <c r="QQF23" s="10"/>
      <c r="QQG23" s="10"/>
      <c r="QQH23" s="10"/>
      <c r="QQI23" s="10"/>
      <c r="QQJ23" s="6"/>
      <c r="QQK23" s="56"/>
      <c r="QQL23" s="48"/>
      <c r="QQM23" s="2"/>
      <c r="QQN23" s="4"/>
      <c r="QQO23" s="15"/>
      <c r="QQP23" s="4"/>
      <c r="QRB23" s="10"/>
      <c r="QRC23" s="10"/>
      <c r="QRD23" s="10"/>
      <c r="QRE23" s="10"/>
      <c r="QRF23" s="6"/>
      <c r="QRG23" s="56"/>
      <c r="QRH23" s="48"/>
      <c r="QRI23" s="2"/>
      <c r="QRJ23" s="4"/>
      <c r="QRK23" s="15"/>
      <c r="QRL23" s="4"/>
      <c r="QRX23" s="10"/>
      <c r="QRY23" s="10"/>
      <c r="QRZ23" s="10"/>
      <c r="QSA23" s="10"/>
      <c r="QSB23" s="6"/>
      <c r="QSC23" s="56"/>
      <c r="QSD23" s="48"/>
      <c r="QSE23" s="2"/>
      <c r="QSF23" s="4"/>
      <c r="QSG23" s="15"/>
      <c r="QSH23" s="4"/>
      <c r="QST23" s="10"/>
      <c r="QSU23" s="10"/>
      <c r="QSV23" s="10"/>
      <c r="QSW23" s="10"/>
      <c r="QSX23" s="6"/>
      <c r="QSY23" s="56"/>
      <c r="QSZ23" s="48"/>
      <c r="QTA23" s="2"/>
      <c r="QTB23" s="4"/>
      <c r="QTC23" s="15"/>
      <c r="QTD23" s="4"/>
      <c r="QTP23" s="10"/>
      <c r="QTQ23" s="10"/>
      <c r="QTR23" s="10"/>
      <c r="QTS23" s="10"/>
      <c r="QTT23" s="6"/>
      <c r="QTU23" s="56"/>
      <c r="QTV23" s="48"/>
      <c r="QTW23" s="2"/>
      <c r="QTX23" s="4"/>
      <c r="QTY23" s="15"/>
      <c r="QTZ23" s="4"/>
      <c r="QUL23" s="10"/>
      <c r="QUM23" s="10"/>
      <c r="QUN23" s="10"/>
      <c r="QUO23" s="10"/>
      <c r="QUP23" s="6"/>
      <c r="QUQ23" s="56"/>
      <c r="QUR23" s="48"/>
      <c r="QUS23" s="2"/>
      <c r="QUT23" s="4"/>
      <c r="QUU23" s="15"/>
      <c r="QUV23" s="4"/>
      <c r="QVH23" s="10"/>
      <c r="QVI23" s="10"/>
      <c r="QVJ23" s="10"/>
      <c r="QVK23" s="10"/>
      <c r="QVL23" s="6"/>
      <c r="QVM23" s="56"/>
      <c r="QVN23" s="48"/>
      <c r="QVO23" s="2"/>
      <c r="QVP23" s="4"/>
      <c r="QVQ23" s="15"/>
      <c r="QVR23" s="4"/>
      <c r="QWD23" s="10"/>
      <c r="QWE23" s="10"/>
      <c r="QWF23" s="10"/>
      <c r="QWG23" s="10"/>
      <c r="QWH23" s="6"/>
      <c r="QWI23" s="56"/>
      <c r="QWJ23" s="48"/>
      <c r="QWK23" s="2"/>
      <c r="QWL23" s="4"/>
      <c r="QWM23" s="15"/>
      <c r="QWN23" s="4"/>
      <c r="QWZ23" s="10"/>
      <c r="QXA23" s="10"/>
      <c r="QXB23" s="10"/>
      <c r="QXC23" s="10"/>
      <c r="QXD23" s="6"/>
      <c r="QXE23" s="56"/>
      <c r="QXF23" s="48"/>
      <c r="QXG23" s="2"/>
      <c r="QXH23" s="4"/>
      <c r="QXI23" s="15"/>
      <c r="QXJ23" s="4"/>
      <c r="QXV23" s="10"/>
      <c r="QXW23" s="10"/>
      <c r="QXX23" s="10"/>
      <c r="QXY23" s="10"/>
      <c r="QXZ23" s="6"/>
      <c r="QYA23" s="56"/>
      <c r="QYB23" s="48"/>
      <c r="QYC23" s="2"/>
      <c r="QYD23" s="4"/>
      <c r="QYE23" s="15"/>
      <c r="QYF23" s="4"/>
      <c r="QYR23" s="10"/>
      <c r="QYS23" s="10"/>
      <c r="QYT23" s="10"/>
      <c r="QYU23" s="10"/>
      <c r="QYV23" s="6"/>
      <c r="QYW23" s="56"/>
      <c r="QYX23" s="48"/>
      <c r="QYY23" s="2"/>
      <c r="QYZ23" s="4"/>
      <c r="QZA23" s="15"/>
      <c r="QZB23" s="4"/>
      <c r="QZN23" s="10"/>
      <c r="QZO23" s="10"/>
      <c r="QZP23" s="10"/>
      <c r="QZQ23" s="10"/>
      <c r="QZR23" s="6"/>
      <c r="QZS23" s="56"/>
      <c r="QZT23" s="48"/>
      <c r="QZU23" s="2"/>
      <c r="QZV23" s="4"/>
      <c r="QZW23" s="15"/>
      <c r="QZX23" s="4"/>
      <c r="RAJ23" s="10"/>
      <c r="RAK23" s="10"/>
      <c r="RAL23" s="10"/>
      <c r="RAM23" s="10"/>
      <c r="RAN23" s="6"/>
      <c r="RAO23" s="56"/>
      <c r="RAP23" s="48"/>
      <c r="RAQ23" s="2"/>
      <c r="RAR23" s="4"/>
      <c r="RAS23" s="15"/>
      <c r="RAT23" s="4"/>
      <c r="RBF23" s="10"/>
      <c r="RBG23" s="10"/>
      <c r="RBH23" s="10"/>
      <c r="RBI23" s="10"/>
      <c r="RBJ23" s="6"/>
      <c r="RBK23" s="56"/>
      <c r="RBL23" s="48"/>
      <c r="RBM23" s="2"/>
      <c r="RBN23" s="4"/>
      <c r="RBO23" s="15"/>
      <c r="RBP23" s="4"/>
      <c r="RCB23" s="10"/>
      <c r="RCC23" s="10"/>
      <c r="RCD23" s="10"/>
      <c r="RCE23" s="10"/>
      <c r="RCF23" s="6"/>
      <c r="RCG23" s="56"/>
      <c r="RCH23" s="48"/>
      <c r="RCI23" s="2"/>
      <c r="RCJ23" s="4"/>
      <c r="RCK23" s="15"/>
      <c r="RCL23" s="4"/>
      <c r="RCX23" s="10"/>
      <c r="RCY23" s="10"/>
      <c r="RCZ23" s="10"/>
      <c r="RDA23" s="10"/>
      <c r="RDB23" s="6"/>
      <c r="RDC23" s="56"/>
      <c r="RDD23" s="48"/>
      <c r="RDE23" s="2"/>
      <c r="RDF23" s="4"/>
      <c r="RDG23" s="15"/>
      <c r="RDH23" s="4"/>
      <c r="RDT23" s="10"/>
      <c r="RDU23" s="10"/>
      <c r="RDV23" s="10"/>
      <c r="RDW23" s="10"/>
      <c r="RDX23" s="6"/>
      <c r="RDY23" s="56"/>
      <c r="RDZ23" s="48"/>
      <c r="REA23" s="2"/>
      <c r="REB23" s="4"/>
      <c r="REC23" s="15"/>
      <c r="RED23" s="4"/>
      <c r="REP23" s="10"/>
      <c r="REQ23" s="10"/>
      <c r="RER23" s="10"/>
      <c r="RES23" s="10"/>
      <c r="RET23" s="6"/>
      <c r="REU23" s="56"/>
      <c r="REV23" s="48"/>
      <c r="REW23" s="2"/>
      <c r="REX23" s="4"/>
      <c r="REY23" s="15"/>
      <c r="REZ23" s="4"/>
      <c r="RFL23" s="10"/>
      <c r="RFM23" s="10"/>
      <c r="RFN23" s="10"/>
      <c r="RFO23" s="10"/>
      <c r="RFP23" s="6"/>
      <c r="RFQ23" s="56"/>
      <c r="RFR23" s="48"/>
      <c r="RFS23" s="2"/>
      <c r="RFT23" s="4"/>
      <c r="RFU23" s="15"/>
      <c r="RFV23" s="4"/>
      <c r="RGH23" s="10"/>
      <c r="RGI23" s="10"/>
      <c r="RGJ23" s="10"/>
      <c r="RGK23" s="10"/>
      <c r="RGL23" s="6"/>
      <c r="RGM23" s="56"/>
      <c r="RGN23" s="48"/>
      <c r="RGO23" s="2"/>
      <c r="RGP23" s="4"/>
      <c r="RGQ23" s="15"/>
      <c r="RGR23" s="4"/>
      <c r="RHD23" s="10"/>
      <c r="RHE23" s="10"/>
      <c r="RHF23" s="10"/>
      <c r="RHG23" s="10"/>
      <c r="RHH23" s="6"/>
      <c r="RHI23" s="56"/>
      <c r="RHJ23" s="48"/>
      <c r="RHK23" s="2"/>
      <c r="RHL23" s="4"/>
      <c r="RHM23" s="15"/>
      <c r="RHN23" s="4"/>
      <c r="RHZ23" s="10"/>
      <c r="RIA23" s="10"/>
      <c r="RIB23" s="10"/>
      <c r="RIC23" s="10"/>
      <c r="RID23" s="6"/>
      <c r="RIE23" s="56"/>
      <c r="RIF23" s="48"/>
      <c r="RIG23" s="2"/>
      <c r="RIH23" s="4"/>
      <c r="RII23" s="15"/>
      <c r="RIJ23" s="4"/>
      <c r="RIV23" s="10"/>
      <c r="RIW23" s="10"/>
      <c r="RIX23" s="10"/>
      <c r="RIY23" s="10"/>
      <c r="RIZ23" s="6"/>
      <c r="RJA23" s="56"/>
      <c r="RJB23" s="48"/>
      <c r="RJC23" s="2"/>
      <c r="RJD23" s="4"/>
      <c r="RJE23" s="15"/>
      <c r="RJF23" s="4"/>
      <c r="RJR23" s="10"/>
      <c r="RJS23" s="10"/>
      <c r="RJT23" s="10"/>
      <c r="RJU23" s="10"/>
      <c r="RJV23" s="6"/>
      <c r="RJW23" s="56"/>
      <c r="RJX23" s="48"/>
      <c r="RJY23" s="2"/>
      <c r="RJZ23" s="4"/>
      <c r="RKA23" s="15"/>
      <c r="RKB23" s="4"/>
      <c r="RKN23" s="10"/>
      <c r="RKO23" s="10"/>
      <c r="RKP23" s="10"/>
      <c r="RKQ23" s="10"/>
      <c r="RKR23" s="6"/>
      <c r="RKS23" s="56"/>
      <c r="RKT23" s="48"/>
      <c r="RKU23" s="2"/>
      <c r="RKV23" s="4"/>
      <c r="RKW23" s="15"/>
      <c r="RKX23" s="4"/>
      <c r="RLJ23" s="10"/>
      <c r="RLK23" s="10"/>
      <c r="RLL23" s="10"/>
      <c r="RLM23" s="10"/>
      <c r="RLN23" s="6"/>
      <c r="RLO23" s="56"/>
      <c r="RLP23" s="48"/>
      <c r="RLQ23" s="2"/>
      <c r="RLR23" s="4"/>
      <c r="RLS23" s="15"/>
      <c r="RLT23" s="4"/>
      <c r="RMF23" s="10"/>
      <c r="RMG23" s="10"/>
      <c r="RMH23" s="10"/>
      <c r="RMI23" s="10"/>
      <c r="RMJ23" s="6"/>
      <c r="RMK23" s="56"/>
      <c r="RML23" s="48"/>
      <c r="RMM23" s="2"/>
      <c r="RMN23" s="4"/>
      <c r="RMO23" s="15"/>
      <c r="RMP23" s="4"/>
      <c r="RNB23" s="10"/>
      <c r="RNC23" s="10"/>
      <c r="RND23" s="10"/>
      <c r="RNE23" s="10"/>
      <c r="RNF23" s="6"/>
      <c r="RNG23" s="56"/>
      <c r="RNH23" s="48"/>
      <c r="RNI23" s="2"/>
      <c r="RNJ23" s="4"/>
      <c r="RNK23" s="15"/>
      <c r="RNL23" s="4"/>
      <c r="RNX23" s="10"/>
      <c r="RNY23" s="10"/>
      <c r="RNZ23" s="10"/>
      <c r="ROA23" s="10"/>
      <c r="ROB23" s="6"/>
      <c r="ROC23" s="56"/>
      <c r="ROD23" s="48"/>
      <c r="ROE23" s="2"/>
      <c r="ROF23" s="4"/>
      <c r="ROG23" s="15"/>
      <c r="ROH23" s="4"/>
      <c r="ROT23" s="10"/>
      <c r="ROU23" s="10"/>
      <c r="ROV23" s="10"/>
      <c r="ROW23" s="10"/>
      <c r="ROX23" s="6"/>
      <c r="ROY23" s="56"/>
      <c r="ROZ23" s="48"/>
      <c r="RPA23" s="2"/>
      <c r="RPB23" s="4"/>
      <c r="RPC23" s="15"/>
      <c r="RPD23" s="4"/>
      <c r="RPP23" s="10"/>
      <c r="RPQ23" s="10"/>
      <c r="RPR23" s="10"/>
      <c r="RPS23" s="10"/>
      <c r="RPT23" s="6"/>
      <c r="RPU23" s="56"/>
      <c r="RPV23" s="48"/>
      <c r="RPW23" s="2"/>
      <c r="RPX23" s="4"/>
      <c r="RPY23" s="15"/>
      <c r="RPZ23" s="4"/>
      <c r="RQL23" s="10"/>
      <c r="RQM23" s="10"/>
      <c r="RQN23" s="10"/>
      <c r="RQO23" s="10"/>
      <c r="RQP23" s="6"/>
      <c r="RQQ23" s="56"/>
      <c r="RQR23" s="48"/>
      <c r="RQS23" s="2"/>
      <c r="RQT23" s="4"/>
      <c r="RQU23" s="15"/>
      <c r="RQV23" s="4"/>
      <c r="RRH23" s="10"/>
      <c r="RRI23" s="10"/>
      <c r="RRJ23" s="10"/>
      <c r="RRK23" s="10"/>
      <c r="RRL23" s="6"/>
      <c r="RRM23" s="56"/>
      <c r="RRN23" s="48"/>
      <c r="RRO23" s="2"/>
      <c r="RRP23" s="4"/>
      <c r="RRQ23" s="15"/>
      <c r="RRR23" s="4"/>
      <c r="RSD23" s="10"/>
      <c r="RSE23" s="10"/>
      <c r="RSF23" s="10"/>
      <c r="RSG23" s="10"/>
      <c r="RSH23" s="6"/>
      <c r="RSI23" s="56"/>
      <c r="RSJ23" s="48"/>
      <c r="RSK23" s="2"/>
      <c r="RSL23" s="4"/>
      <c r="RSM23" s="15"/>
      <c r="RSN23" s="4"/>
      <c r="RSZ23" s="10"/>
      <c r="RTA23" s="10"/>
      <c r="RTB23" s="10"/>
      <c r="RTC23" s="10"/>
      <c r="RTD23" s="6"/>
      <c r="RTE23" s="56"/>
      <c r="RTF23" s="48"/>
      <c r="RTG23" s="2"/>
      <c r="RTH23" s="4"/>
      <c r="RTI23" s="15"/>
      <c r="RTJ23" s="4"/>
      <c r="RTV23" s="10"/>
      <c r="RTW23" s="10"/>
      <c r="RTX23" s="10"/>
      <c r="RTY23" s="10"/>
      <c r="RTZ23" s="6"/>
      <c r="RUA23" s="56"/>
      <c r="RUB23" s="48"/>
      <c r="RUC23" s="2"/>
      <c r="RUD23" s="4"/>
      <c r="RUE23" s="15"/>
      <c r="RUF23" s="4"/>
      <c r="RUR23" s="10"/>
      <c r="RUS23" s="10"/>
      <c r="RUT23" s="10"/>
      <c r="RUU23" s="10"/>
      <c r="RUV23" s="6"/>
      <c r="RUW23" s="56"/>
      <c r="RUX23" s="48"/>
      <c r="RUY23" s="2"/>
      <c r="RUZ23" s="4"/>
      <c r="RVA23" s="15"/>
      <c r="RVB23" s="4"/>
      <c r="RVN23" s="10"/>
      <c r="RVO23" s="10"/>
      <c r="RVP23" s="10"/>
      <c r="RVQ23" s="10"/>
      <c r="RVR23" s="6"/>
      <c r="RVS23" s="56"/>
      <c r="RVT23" s="48"/>
      <c r="RVU23" s="2"/>
      <c r="RVV23" s="4"/>
      <c r="RVW23" s="15"/>
      <c r="RVX23" s="4"/>
      <c r="RWJ23" s="10"/>
      <c r="RWK23" s="10"/>
      <c r="RWL23" s="10"/>
      <c r="RWM23" s="10"/>
      <c r="RWN23" s="6"/>
      <c r="RWO23" s="56"/>
      <c r="RWP23" s="48"/>
      <c r="RWQ23" s="2"/>
      <c r="RWR23" s="4"/>
      <c r="RWS23" s="15"/>
      <c r="RWT23" s="4"/>
      <c r="RXF23" s="10"/>
      <c r="RXG23" s="10"/>
      <c r="RXH23" s="10"/>
      <c r="RXI23" s="10"/>
      <c r="RXJ23" s="6"/>
      <c r="RXK23" s="56"/>
      <c r="RXL23" s="48"/>
      <c r="RXM23" s="2"/>
      <c r="RXN23" s="4"/>
      <c r="RXO23" s="15"/>
      <c r="RXP23" s="4"/>
      <c r="RYB23" s="10"/>
      <c r="RYC23" s="10"/>
      <c r="RYD23" s="10"/>
      <c r="RYE23" s="10"/>
      <c r="RYF23" s="6"/>
      <c r="RYG23" s="56"/>
      <c r="RYH23" s="48"/>
      <c r="RYI23" s="2"/>
      <c r="RYJ23" s="4"/>
      <c r="RYK23" s="15"/>
      <c r="RYL23" s="4"/>
      <c r="RYX23" s="10"/>
      <c r="RYY23" s="10"/>
      <c r="RYZ23" s="10"/>
      <c r="RZA23" s="10"/>
      <c r="RZB23" s="6"/>
      <c r="RZC23" s="56"/>
      <c r="RZD23" s="48"/>
      <c r="RZE23" s="2"/>
      <c r="RZF23" s="4"/>
      <c r="RZG23" s="15"/>
      <c r="RZH23" s="4"/>
      <c r="RZT23" s="10"/>
      <c r="RZU23" s="10"/>
      <c r="RZV23" s="10"/>
      <c r="RZW23" s="10"/>
      <c r="RZX23" s="6"/>
      <c r="RZY23" s="56"/>
      <c r="RZZ23" s="48"/>
      <c r="SAA23" s="2"/>
      <c r="SAB23" s="4"/>
      <c r="SAC23" s="15"/>
      <c r="SAD23" s="4"/>
      <c r="SAP23" s="10"/>
      <c r="SAQ23" s="10"/>
      <c r="SAR23" s="10"/>
      <c r="SAS23" s="10"/>
      <c r="SAT23" s="6"/>
      <c r="SAU23" s="56"/>
      <c r="SAV23" s="48"/>
      <c r="SAW23" s="2"/>
      <c r="SAX23" s="4"/>
      <c r="SAY23" s="15"/>
      <c r="SAZ23" s="4"/>
      <c r="SBL23" s="10"/>
      <c r="SBM23" s="10"/>
      <c r="SBN23" s="10"/>
      <c r="SBO23" s="10"/>
      <c r="SBP23" s="6"/>
      <c r="SBQ23" s="56"/>
      <c r="SBR23" s="48"/>
      <c r="SBS23" s="2"/>
      <c r="SBT23" s="4"/>
      <c r="SBU23" s="15"/>
      <c r="SBV23" s="4"/>
      <c r="SCH23" s="10"/>
      <c r="SCI23" s="10"/>
      <c r="SCJ23" s="10"/>
      <c r="SCK23" s="10"/>
      <c r="SCL23" s="6"/>
      <c r="SCM23" s="56"/>
      <c r="SCN23" s="48"/>
      <c r="SCO23" s="2"/>
      <c r="SCP23" s="4"/>
      <c r="SCQ23" s="15"/>
      <c r="SCR23" s="4"/>
      <c r="SDD23" s="10"/>
      <c r="SDE23" s="10"/>
      <c r="SDF23" s="10"/>
      <c r="SDG23" s="10"/>
      <c r="SDH23" s="6"/>
      <c r="SDI23" s="56"/>
      <c r="SDJ23" s="48"/>
      <c r="SDK23" s="2"/>
      <c r="SDL23" s="4"/>
      <c r="SDM23" s="15"/>
      <c r="SDN23" s="4"/>
      <c r="SDZ23" s="10"/>
      <c r="SEA23" s="10"/>
      <c r="SEB23" s="10"/>
      <c r="SEC23" s="10"/>
      <c r="SED23" s="6"/>
      <c r="SEE23" s="56"/>
      <c r="SEF23" s="48"/>
      <c r="SEG23" s="2"/>
      <c r="SEH23" s="4"/>
      <c r="SEI23" s="15"/>
      <c r="SEJ23" s="4"/>
      <c r="SEV23" s="10"/>
      <c r="SEW23" s="10"/>
      <c r="SEX23" s="10"/>
      <c r="SEY23" s="10"/>
      <c r="SEZ23" s="6"/>
      <c r="SFA23" s="56"/>
      <c r="SFB23" s="48"/>
      <c r="SFC23" s="2"/>
      <c r="SFD23" s="4"/>
      <c r="SFE23" s="15"/>
      <c r="SFF23" s="4"/>
      <c r="SFR23" s="10"/>
      <c r="SFS23" s="10"/>
      <c r="SFT23" s="10"/>
      <c r="SFU23" s="10"/>
      <c r="SFV23" s="6"/>
      <c r="SFW23" s="56"/>
      <c r="SFX23" s="48"/>
      <c r="SFY23" s="2"/>
      <c r="SFZ23" s="4"/>
      <c r="SGA23" s="15"/>
      <c r="SGB23" s="4"/>
      <c r="SGN23" s="10"/>
      <c r="SGO23" s="10"/>
      <c r="SGP23" s="10"/>
      <c r="SGQ23" s="10"/>
      <c r="SGR23" s="6"/>
      <c r="SGS23" s="56"/>
      <c r="SGT23" s="48"/>
      <c r="SGU23" s="2"/>
      <c r="SGV23" s="4"/>
      <c r="SGW23" s="15"/>
      <c r="SGX23" s="4"/>
      <c r="SHJ23" s="10"/>
      <c r="SHK23" s="10"/>
      <c r="SHL23" s="10"/>
      <c r="SHM23" s="10"/>
      <c r="SHN23" s="6"/>
      <c r="SHO23" s="56"/>
      <c r="SHP23" s="48"/>
      <c r="SHQ23" s="2"/>
      <c r="SHR23" s="4"/>
      <c r="SHS23" s="15"/>
      <c r="SHT23" s="4"/>
      <c r="SIF23" s="10"/>
      <c r="SIG23" s="10"/>
      <c r="SIH23" s="10"/>
      <c r="SII23" s="10"/>
      <c r="SIJ23" s="6"/>
      <c r="SIK23" s="56"/>
      <c r="SIL23" s="48"/>
      <c r="SIM23" s="2"/>
      <c r="SIN23" s="4"/>
      <c r="SIO23" s="15"/>
      <c r="SIP23" s="4"/>
      <c r="SJB23" s="10"/>
      <c r="SJC23" s="10"/>
      <c r="SJD23" s="10"/>
      <c r="SJE23" s="10"/>
      <c r="SJF23" s="6"/>
      <c r="SJG23" s="56"/>
      <c r="SJH23" s="48"/>
      <c r="SJI23" s="2"/>
      <c r="SJJ23" s="4"/>
      <c r="SJK23" s="15"/>
      <c r="SJL23" s="4"/>
      <c r="SJX23" s="10"/>
      <c r="SJY23" s="10"/>
      <c r="SJZ23" s="10"/>
      <c r="SKA23" s="10"/>
      <c r="SKB23" s="6"/>
      <c r="SKC23" s="56"/>
      <c r="SKD23" s="48"/>
      <c r="SKE23" s="2"/>
      <c r="SKF23" s="4"/>
      <c r="SKG23" s="15"/>
      <c r="SKH23" s="4"/>
      <c r="SKT23" s="10"/>
      <c r="SKU23" s="10"/>
      <c r="SKV23" s="10"/>
      <c r="SKW23" s="10"/>
      <c r="SKX23" s="6"/>
      <c r="SKY23" s="56"/>
      <c r="SKZ23" s="48"/>
      <c r="SLA23" s="2"/>
      <c r="SLB23" s="4"/>
      <c r="SLC23" s="15"/>
      <c r="SLD23" s="4"/>
      <c r="SLP23" s="10"/>
      <c r="SLQ23" s="10"/>
      <c r="SLR23" s="10"/>
      <c r="SLS23" s="10"/>
      <c r="SLT23" s="6"/>
      <c r="SLU23" s="56"/>
      <c r="SLV23" s="48"/>
      <c r="SLW23" s="2"/>
      <c r="SLX23" s="4"/>
      <c r="SLY23" s="15"/>
      <c r="SLZ23" s="4"/>
      <c r="SML23" s="10"/>
      <c r="SMM23" s="10"/>
      <c r="SMN23" s="10"/>
      <c r="SMO23" s="10"/>
      <c r="SMP23" s="6"/>
      <c r="SMQ23" s="56"/>
      <c r="SMR23" s="48"/>
      <c r="SMS23" s="2"/>
      <c r="SMT23" s="4"/>
      <c r="SMU23" s="15"/>
      <c r="SMV23" s="4"/>
      <c r="SNH23" s="10"/>
      <c r="SNI23" s="10"/>
      <c r="SNJ23" s="10"/>
      <c r="SNK23" s="10"/>
      <c r="SNL23" s="6"/>
      <c r="SNM23" s="56"/>
      <c r="SNN23" s="48"/>
      <c r="SNO23" s="2"/>
      <c r="SNP23" s="4"/>
      <c r="SNQ23" s="15"/>
      <c r="SNR23" s="4"/>
      <c r="SOD23" s="10"/>
      <c r="SOE23" s="10"/>
      <c r="SOF23" s="10"/>
      <c r="SOG23" s="10"/>
      <c r="SOH23" s="6"/>
      <c r="SOI23" s="56"/>
      <c r="SOJ23" s="48"/>
      <c r="SOK23" s="2"/>
      <c r="SOL23" s="4"/>
      <c r="SOM23" s="15"/>
      <c r="SON23" s="4"/>
      <c r="SOZ23" s="10"/>
      <c r="SPA23" s="10"/>
      <c r="SPB23" s="10"/>
      <c r="SPC23" s="10"/>
      <c r="SPD23" s="6"/>
      <c r="SPE23" s="56"/>
      <c r="SPF23" s="48"/>
      <c r="SPG23" s="2"/>
      <c r="SPH23" s="4"/>
      <c r="SPI23" s="15"/>
      <c r="SPJ23" s="4"/>
      <c r="SPV23" s="10"/>
      <c r="SPW23" s="10"/>
      <c r="SPX23" s="10"/>
      <c r="SPY23" s="10"/>
      <c r="SPZ23" s="6"/>
      <c r="SQA23" s="56"/>
      <c r="SQB23" s="48"/>
      <c r="SQC23" s="2"/>
      <c r="SQD23" s="4"/>
      <c r="SQE23" s="15"/>
      <c r="SQF23" s="4"/>
      <c r="SQR23" s="10"/>
      <c r="SQS23" s="10"/>
      <c r="SQT23" s="10"/>
      <c r="SQU23" s="10"/>
      <c r="SQV23" s="6"/>
      <c r="SQW23" s="56"/>
      <c r="SQX23" s="48"/>
      <c r="SQY23" s="2"/>
      <c r="SQZ23" s="4"/>
      <c r="SRA23" s="15"/>
      <c r="SRB23" s="4"/>
      <c r="SRN23" s="10"/>
      <c r="SRO23" s="10"/>
      <c r="SRP23" s="10"/>
      <c r="SRQ23" s="10"/>
      <c r="SRR23" s="6"/>
      <c r="SRS23" s="56"/>
      <c r="SRT23" s="48"/>
      <c r="SRU23" s="2"/>
      <c r="SRV23" s="4"/>
      <c r="SRW23" s="15"/>
      <c r="SRX23" s="4"/>
      <c r="SSJ23" s="10"/>
      <c r="SSK23" s="10"/>
      <c r="SSL23" s="10"/>
      <c r="SSM23" s="10"/>
      <c r="SSN23" s="6"/>
      <c r="SSO23" s="56"/>
      <c r="SSP23" s="48"/>
      <c r="SSQ23" s="2"/>
      <c r="SSR23" s="4"/>
      <c r="SSS23" s="15"/>
      <c r="SST23" s="4"/>
      <c r="STF23" s="10"/>
      <c r="STG23" s="10"/>
      <c r="STH23" s="10"/>
      <c r="STI23" s="10"/>
      <c r="STJ23" s="6"/>
      <c r="STK23" s="56"/>
      <c r="STL23" s="48"/>
      <c r="STM23" s="2"/>
      <c r="STN23" s="4"/>
      <c r="STO23" s="15"/>
      <c r="STP23" s="4"/>
      <c r="SUB23" s="10"/>
      <c r="SUC23" s="10"/>
      <c r="SUD23" s="10"/>
      <c r="SUE23" s="10"/>
      <c r="SUF23" s="6"/>
      <c r="SUG23" s="56"/>
      <c r="SUH23" s="48"/>
      <c r="SUI23" s="2"/>
      <c r="SUJ23" s="4"/>
      <c r="SUK23" s="15"/>
      <c r="SUL23" s="4"/>
      <c r="SUX23" s="10"/>
      <c r="SUY23" s="10"/>
      <c r="SUZ23" s="10"/>
      <c r="SVA23" s="10"/>
      <c r="SVB23" s="6"/>
      <c r="SVC23" s="56"/>
      <c r="SVD23" s="48"/>
      <c r="SVE23" s="2"/>
      <c r="SVF23" s="4"/>
      <c r="SVG23" s="15"/>
      <c r="SVH23" s="4"/>
      <c r="SVT23" s="10"/>
      <c r="SVU23" s="10"/>
      <c r="SVV23" s="10"/>
      <c r="SVW23" s="10"/>
      <c r="SVX23" s="6"/>
      <c r="SVY23" s="56"/>
      <c r="SVZ23" s="48"/>
      <c r="SWA23" s="2"/>
      <c r="SWB23" s="4"/>
      <c r="SWC23" s="15"/>
      <c r="SWD23" s="4"/>
      <c r="SWP23" s="10"/>
      <c r="SWQ23" s="10"/>
      <c r="SWR23" s="10"/>
      <c r="SWS23" s="10"/>
      <c r="SWT23" s="6"/>
      <c r="SWU23" s="56"/>
      <c r="SWV23" s="48"/>
      <c r="SWW23" s="2"/>
      <c r="SWX23" s="4"/>
      <c r="SWY23" s="15"/>
      <c r="SWZ23" s="4"/>
      <c r="SXL23" s="10"/>
      <c r="SXM23" s="10"/>
      <c r="SXN23" s="10"/>
      <c r="SXO23" s="10"/>
      <c r="SXP23" s="6"/>
      <c r="SXQ23" s="56"/>
      <c r="SXR23" s="48"/>
      <c r="SXS23" s="2"/>
      <c r="SXT23" s="4"/>
      <c r="SXU23" s="15"/>
      <c r="SXV23" s="4"/>
      <c r="SYH23" s="10"/>
      <c r="SYI23" s="10"/>
      <c r="SYJ23" s="10"/>
      <c r="SYK23" s="10"/>
      <c r="SYL23" s="6"/>
      <c r="SYM23" s="56"/>
      <c r="SYN23" s="48"/>
      <c r="SYO23" s="2"/>
      <c r="SYP23" s="4"/>
      <c r="SYQ23" s="15"/>
      <c r="SYR23" s="4"/>
      <c r="SZD23" s="10"/>
      <c r="SZE23" s="10"/>
      <c r="SZF23" s="10"/>
      <c r="SZG23" s="10"/>
      <c r="SZH23" s="6"/>
      <c r="SZI23" s="56"/>
      <c r="SZJ23" s="48"/>
      <c r="SZK23" s="2"/>
      <c r="SZL23" s="4"/>
      <c r="SZM23" s="15"/>
      <c r="SZN23" s="4"/>
      <c r="SZZ23" s="10"/>
      <c r="TAA23" s="10"/>
      <c r="TAB23" s="10"/>
      <c r="TAC23" s="10"/>
      <c r="TAD23" s="6"/>
      <c r="TAE23" s="56"/>
      <c r="TAF23" s="48"/>
      <c r="TAG23" s="2"/>
      <c r="TAH23" s="4"/>
      <c r="TAI23" s="15"/>
      <c r="TAJ23" s="4"/>
      <c r="TAV23" s="10"/>
      <c r="TAW23" s="10"/>
      <c r="TAX23" s="10"/>
      <c r="TAY23" s="10"/>
      <c r="TAZ23" s="6"/>
      <c r="TBA23" s="56"/>
      <c r="TBB23" s="48"/>
      <c r="TBC23" s="2"/>
      <c r="TBD23" s="4"/>
      <c r="TBE23" s="15"/>
      <c r="TBF23" s="4"/>
      <c r="TBR23" s="10"/>
      <c r="TBS23" s="10"/>
      <c r="TBT23" s="10"/>
      <c r="TBU23" s="10"/>
      <c r="TBV23" s="6"/>
      <c r="TBW23" s="56"/>
      <c r="TBX23" s="48"/>
      <c r="TBY23" s="2"/>
      <c r="TBZ23" s="4"/>
      <c r="TCA23" s="15"/>
      <c r="TCB23" s="4"/>
      <c r="TCN23" s="10"/>
      <c r="TCO23" s="10"/>
      <c r="TCP23" s="10"/>
      <c r="TCQ23" s="10"/>
      <c r="TCR23" s="6"/>
      <c r="TCS23" s="56"/>
      <c r="TCT23" s="48"/>
      <c r="TCU23" s="2"/>
      <c r="TCV23" s="4"/>
      <c r="TCW23" s="15"/>
      <c r="TCX23" s="4"/>
      <c r="TDJ23" s="10"/>
      <c r="TDK23" s="10"/>
      <c r="TDL23" s="10"/>
      <c r="TDM23" s="10"/>
      <c r="TDN23" s="6"/>
      <c r="TDO23" s="56"/>
      <c r="TDP23" s="48"/>
      <c r="TDQ23" s="2"/>
      <c r="TDR23" s="4"/>
      <c r="TDS23" s="15"/>
      <c r="TDT23" s="4"/>
      <c r="TEF23" s="10"/>
      <c r="TEG23" s="10"/>
      <c r="TEH23" s="10"/>
      <c r="TEI23" s="10"/>
      <c r="TEJ23" s="6"/>
      <c r="TEK23" s="56"/>
      <c r="TEL23" s="48"/>
      <c r="TEM23" s="2"/>
      <c r="TEN23" s="4"/>
      <c r="TEO23" s="15"/>
      <c r="TEP23" s="4"/>
      <c r="TFB23" s="10"/>
      <c r="TFC23" s="10"/>
      <c r="TFD23" s="10"/>
      <c r="TFE23" s="10"/>
      <c r="TFF23" s="6"/>
      <c r="TFG23" s="56"/>
      <c r="TFH23" s="48"/>
      <c r="TFI23" s="2"/>
      <c r="TFJ23" s="4"/>
      <c r="TFK23" s="15"/>
      <c r="TFL23" s="4"/>
      <c r="TFX23" s="10"/>
      <c r="TFY23" s="10"/>
      <c r="TFZ23" s="10"/>
      <c r="TGA23" s="10"/>
      <c r="TGB23" s="6"/>
      <c r="TGC23" s="56"/>
      <c r="TGD23" s="48"/>
      <c r="TGE23" s="2"/>
      <c r="TGF23" s="4"/>
      <c r="TGG23" s="15"/>
      <c r="TGH23" s="4"/>
      <c r="TGT23" s="10"/>
      <c r="TGU23" s="10"/>
      <c r="TGV23" s="10"/>
      <c r="TGW23" s="10"/>
      <c r="TGX23" s="6"/>
      <c r="TGY23" s="56"/>
      <c r="TGZ23" s="48"/>
      <c r="THA23" s="2"/>
      <c r="THB23" s="4"/>
      <c r="THC23" s="15"/>
      <c r="THD23" s="4"/>
      <c r="THP23" s="10"/>
      <c r="THQ23" s="10"/>
      <c r="THR23" s="10"/>
      <c r="THS23" s="10"/>
      <c r="THT23" s="6"/>
      <c r="THU23" s="56"/>
      <c r="THV23" s="48"/>
      <c r="THW23" s="2"/>
      <c r="THX23" s="4"/>
      <c r="THY23" s="15"/>
      <c r="THZ23" s="4"/>
      <c r="TIL23" s="10"/>
      <c r="TIM23" s="10"/>
      <c r="TIN23" s="10"/>
      <c r="TIO23" s="10"/>
      <c r="TIP23" s="6"/>
      <c r="TIQ23" s="56"/>
      <c r="TIR23" s="48"/>
      <c r="TIS23" s="2"/>
      <c r="TIT23" s="4"/>
      <c r="TIU23" s="15"/>
      <c r="TIV23" s="4"/>
      <c r="TJH23" s="10"/>
      <c r="TJI23" s="10"/>
      <c r="TJJ23" s="10"/>
      <c r="TJK23" s="10"/>
      <c r="TJL23" s="6"/>
      <c r="TJM23" s="56"/>
      <c r="TJN23" s="48"/>
      <c r="TJO23" s="2"/>
      <c r="TJP23" s="4"/>
      <c r="TJQ23" s="15"/>
      <c r="TJR23" s="4"/>
      <c r="TKD23" s="10"/>
      <c r="TKE23" s="10"/>
      <c r="TKF23" s="10"/>
      <c r="TKG23" s="10"/>
      <c r="TKH23" s="6"/>
      <c r="TKI23" s="56"/>
      <c r="TKJ23" s="48"/>
      <c r="TKK23" s="2"/>
      <c r="TKL23" s="4"/>
      <c r="TKM23" s="15"/>
      <c r="TKN23" s="4"/>
      <c r="TKZ23" s="10"/>
      <c r="TLA23" s="10"/>
      <c r="TLB23" s="10"/>
      <c r="TLC23" s="10"/>
      <c r="TLD23" s="6"/>
      <c r="TLE23" s="56"/>
      <c r="TLF23" s="48"/>
      <c r="TLG23" s="2"/>
      <c r="TLH23" s="4"/>
      <c r="TLI23" s="15"/>
      <c r="TLJ23" s="4"/>
      <c r="TLV23" s="10"/>
      <c r="TLW23" s="10"/>
      <c r="TLX23" s="10"/>
      <c r="TLY23" s="10"/>
      <c r="TLZ23" s="6"/>
      <c r="TMA23" s="56"/>
      <c r="TMB23" s="48"/>
      <c r="TMC23" s="2"/>
      <c r="TMD23" s="4"/>
      <c r="TME23" s="15"/>
      <c r="TMF23" s="4"/>
      <c r="TMR23" s="10"/>
      <c r="TMS23" s="10"/>
      <c r="TMT23" s="10"/>
      <c r="TMU23" s="10"/>
      <c r="TMV23" s="6"/>
      <c r="TMW23" s="56"/>
      <c r="TMX23" s="48"/>
      <c r="TMY23" s="2"/>
      <c r="TMZ23" s="4"/>
      <c r="TNA23" s="15"/>
      <c r="TNB23" s="4"/>
      <c r="TNN23" s="10"/>
      <c r="TNO23" s="10"/>
      <c r="TNP23" s="10"/>
      <c r="TNQ23" s="10"/>
      <c r="TNR23" s="6"/>
      <c r="TNS23" s="56"/>
      <c r="TNT23" s="48"/>
      <c r="TNU23" s="2"/>
      <c r="TNV23" s="4"/>
      <c r="TNW23" s="15"/>
      <c r="TNX23" s="4"/>
      <c r="TOJ23" s="10"/>
      <c r="TOK23" s="10"/>
      <c r="TOL23" s="10"/>
      <c r="TOM23" s="10"/>
      <c r="TON23" s="6"/>
      <c r="TOO23" s="56"/>
      <c r="TOP23" s="48"/>
      <c r="TOQ23" s="2"/>
      <c r="TOR23" s="4"/>
      <c r="TOS23" s="15"/>
      <c r="TOT23" s="4"/>
      <c r="TPF23" s="10"/>
      <c r="TPG23" s="10"/>
      <c r="TPH23" s="10"/>
      <c r="TPI23" s="10"/>
      <c r="TPJ23" s="6"/>
      <c r="TPK23" s="56"/>
      <c r="TPL23" s="48"/>
      <c r="TPM23" s="2"/>
      <c r="TPN23" s="4"/>
      <c r="TPO23" s="15"/>
      <c r="TPP23" s="4"/>
      <c r="TQB23" s="10"/>
      <c r="TQC23" s="10"/>
      <c r="TQD23" s="10"/>
      <c r="TQE23" s="10"/>
      <c r="TQF23" s="6"/>
      <c r="TQG23" s="56"/>
      <c r="TQH23" s="48"/>
      <c r="TQI23" s="2"/>
      <c r="TQJ23" s="4"/>
      <c r="TQK23" s="15"/>
      <c r="TQL23" s="4"/>
      <c r="TQX23" s="10"/>
      <c r="TQY23" s="10"/>
      <c r="TQZ23" s="10"/>
      <c r="TRA23" s="10"/>
      <c r="TRB23" s="6"/>
      <c r="TRC23" s="56"/>
      <c r="TRD23" s="48"/>
      <c r="TRE23" s="2"/>
      <c r="TRF23" s="4"/>
      <c r="TRG23" s="15"/>
      <c r="TRH23" s="4"/>
      <c r="TRT23" s="10"/>
      <c r="TRU23" s="10"/>
      <c r="TRV23" s="10"/>
      <c r="TRW23" s="10"/>
      <c r="TRX23" s="6"/>
      <c r="TRY23" s="56"/>
      <c r="TRZ23" s="48"/>
      <c r="TSA23" s="2"/>
      <c r="TSB23" s="4"/>
      <c r="TSC23" s="15"/>
      <c r="TSD23" s="4"/>
      <c r="TSP23" s="10"/>
      <c r="TSQ23" s="10"/>
      <c r="TSR23" s="10"/>
      <c r="TSS23" s="10"/>
      <c r="TST23" s="6"/>
      <c r="TSU23" s="56"/>
      <c r="TSV23" s="48"/>
      <c r="TSW23" s="2"/>
      <c r="TSX23" s="4"/>
      <c r="TSY23" s="15"/>
      <c r="TSZ23" s="4"/>
      <c r="TTL23" s="10"/>
      <c r="TTM23" s="10"/>
      <c r="TTN23" s="10"/>
      <c r="TTO23" s="10"/>
      <c r="TTP23" s="6"/>
      <c r="TTQ23" s="56"/>
      <c r="TTR23" s="48"/>
      <c r="TTS23" s="2"/>
      <c r="TTT23" s="4"/>
      <c r="TTU23" s="15"/>
      <c r="TTV23" s="4"/>
      <c r="TUH23" s="10"/>
      <c r="TUI23" s="10"/>
      <c r="TUJ23" s="10"/>
      <c r="TUK23" s="10"/>
      <c r="TUL23" s="6"/>
      <c r="TUM23" s="56"/>
      <c r="TUN23" s="48"/>
      <c r="TUO23" s="2"/>
      <c r="TUP23" s="4"/>
      <c r="TUQ23" s="15"/>
      <c r="TUR23" s="4"/>
      <c r="TVD23" s="10"/>
      <c r="TVE23" s="10"/>
      <c r="TVF23" s="10"/>
      <c r="TVG23" s="10"/>
      <c r="TVH23" s="6"/>
      <c r="TVI23" s="56"/>
      <c r="TVJ23" s="48"/>
      <c r="TVK23" s="2"/>
      <c r="TVL23" s="4"/>
      <c r="TVM23" s="15"/>
      <c r="TVN23" s="4"/>
      <c r="TVZ23" s="10"/>
      <c r="TWA23" s="10"/>
      <c r="TWB23" s="10"/>
      <c r="TWC23" s="10"/>
      <c r="TWD23" s="6"/>
      <c r="TWE23" s="56"/>
      <c r="TWF23" s="48"/>
      <c r="TWG23" s="2"/>
      <c r="TWH23" s="4"/>
      <c r="TWI23" s="15"/>
      <c r="TWJ23" s="4"/>
      <c r="TWV23" s="10"/>
      <c r="TWW23" s="10"/>
      <c r="TWX23" s="10"/>
      <c r="TWY23" s="10"/>
      <c r="TWZ23" s="6"/>
      <c r="TXA23" s="56"/>
      <c r="TXB23" s="48"/>
      <c r="TXC23" s="2"/>
      <c r="TXD23" s="4"/>
      <c r="TXE23" s="15"/>
      <c r="TXF23" s="4"/>
      <c r="TXR23" s="10"/>
      <c r="TXS23" s="10"/>
      <c r="TXT23" s="10"/>
      <c r="TXU23" s="10"/>
      <c r="TXV23" s="6"/>
      <c r="TXW23" s="56"/>
      <c r="TXX23" s="48"/>
      <c r="TXY23" s="2"/>
      <c r="TXZ23" s="4"/>
      <c r="TYA23" s="15"/>
      <c r="TYB23" s="4"/>
      <c r="TYN23" s="10"/>
      <c r="TYO23" s="10"/>
      <c r="TYP23" s="10"/>
      <c r="TYQ23" s="10"/>
      <c r="TYR23" s="6"/>
      <c r="TYS23" s="56"/>
      <c r="TYT23" s="48"/>
      <c r="TYU23" s="2"/>
      <c r="TYV23" s="4"/>
      <c r="TYW23" s="15"/>
      <c r="TYX23" s="4"/>
      <c r="TZJ23" s="10"/>
      <c r="TZK23" s="10"/>
      <c r="TZL23" s="10"/>
      <c r="TZM23" s="10"/>
      <c r="TZN23" s="6"/>
      <c r="TZO23" s="56"/>
      <c r="TZP23" s="48"/>
      <c r="TZQ23" s="2"/>
      <c r="TZR23" s="4"/>
      <c r="TZS23" s="15"/>
      <c r="TZT23" s="4"/>
      <c r="UAF23" s="10"/>
      <c r="UAG23" s="10"/>
      <c r="UAH23" s="10"/>
      <c r="UAI23" s="10"/>
      <c r="UAJ23" s="6"/>
      <c r="UAK23" s="56"/>
      <c r="UAL23" s="48"/>
      <c r="UAM23" s="2"/>
      <c r="UAN23" s="4"/>
      <c r="UAO23" s="15"/>
      <c r="UAP23" s="4"/>
      <c r="UBB23" s="10"/>
      <c r="UBC23" s="10"/>
      <c r="UBD23" s="10"/>
      <c r="UBE23" s="10"/>
      <c r="UBF23" s="6"/>
      <c r="UBG23" s="56"/>
      <c r="UBH23" s="48"/>
      <c r="UBI23" s="2"/>
      <c r="UBJ23" s="4"/>
      <c r="UBK23" s="15"/>
      <c r="UBL23" s="4"/>
      <c r="UBX23" s="10"/>
      <c r="UBY23" s="10"/>
      <c r="UBZ23" s="10"/>
      <c r="UCA23" s="10"/>
      <c r="UCB23" s="6"/>
      <c r="UCC23" s="56"/>
      <c r="UCD23" s="48"/>
      <c r="UCE23" s="2"/>
      <c r="UCF23" s="4"/>
      <c r="UCG23" s="15"/>
      <c r="UCH23" s="4"/>
      <c r="UCT23" s="10"/>
      <c r="UCU23" s="10"/>
      <c r="UCV23" s="10"/>
      <c r="UCW23" s="10"/>
      <c r="UCX23" s="6"/>
      <c r="UCY23" s="56"/>
      <c r="UCZ23" s="48"/>
      <c r="UDA23" s="2"/>
      <c r="UDB23" s="4"/>
      <c r="UDC23" s="15"/>
      <c r="UDD23" s="4"/>
      <c r="UDP23" s="10"/>
      <c r="UDQ23" s="10"/>
      <c r="UDR23" s="10"/>
      <c r="UDS23" s="10"/>
      <c r="UDT23" s="6"/>
      <c r="UDU23" s="56"/>
      <c r="UDV23" s="48"/>
      <c r="UDW23" s="2"/>
      <c r="UDX23" s="4"/>
      <c r="UDY23" s="15"/>
      <c r="UDZ23" s="4"/>
      <c r="UEL23" s="10"/>
      <c r="UEM23" s="10"/>
      <c r="UEN23" s="10"/>
      <c r="UEO23" s="10"/>
      <c r="UEP23" s="6"/>
      <c r="UEQ23" s="56"/>
      <c r="UER23" s="48"/>
      <c r="UES23" s="2"/>
      <c r="UET23" s="4"/>
      <c r="UEU23" s="15"/>
      <c r="UEV23" s="4"/>
      <c r="UFH23" s="10"/>
      <c r="UFI23" s="10"/>
      <c r="UFJ23" s="10"/>
      <c r="UFK23" s="10"/>
      <c r="UFL23" s="6"/>
      <c r="UFM23" s="56"/>
      <c r="UFN23" s="48"/>
      <c r="UFO23" s="2"/>
      <c r="UFP23" s="4"/>
      <c r="UFQ23" s="15"/>
      <c r="UFR23" s="4"/>
      <c r="UGD23" s="10"/>
      <c r="UGE23" s="10"/>
      <c r="UGF23" s="10"/>
      <c r="UGG23" s="10"/>
      <c r="UGH23" s="6"/>
      <c r="UGI23" s="56"/>
      <c r="UGJ23" s="48"/>
      <c r="UGK23" s="2"/>
      <c r="UGL23" s="4"/>
      <c r="UGM23" s="15"/>
      <c r="UGN23" s="4"/>
      <c r="UGZ23" s="10"/>
      <c r="UHA23" s="10"/>
      <c r="UHB23" s="10"/>
      <c r="UHC23" s="10"/>
      <c r="UHD23" s="6"/>
      <c r="UHE23" s="56"/>
      <c r="UHF23" s="48"/>
      <c r="UHG23" s="2"/>
      <c r="UHH23" s="4"/>
      <c r="UHI23" s="15"/>
      <c r="UHJ23" s="4"/>
      <c r="UHV23" s="10"/>
      <c r="UHW23" s="10"/>
      <c r="UHX23" s="10"/>
      <c r="UHY23" s="10"/>
      <c r="UHZ23" s="6"/>
      <c r="UIA23" s="56"/>
      <c r="UIB23" s="48"/>
      <c r="UIC23" s="2"/>
      <c r="UID23" s="4"/>
      <c r="UIE23" s="15"/>
      <c r="UIF23" s="4"/>
      <c r="UIR23" s="10"/>
      <c r="UIS23" s="10"/>
      <c r="UIT23" s="10"/>
      <c r="UIU23" s="10"/>
      <c r="UIV23" s="6"/>
      <c r="UIW23" s="56"/>
      <c r="UIX23" s="48"/>
      <c r="UIY23" s="2"/>
      <c r="UIZ23" s="4"/>
      <c r="UJA23" s="15"/>
      <c r="UJB23" s="4"/>
      <c r="UJN23" s="10"/>
      <c r="UJO23" s="10"/>
      <c r="UJP23" s="10"/>
      <c r="UJQ23" s="10"/>
      <c r="UJR23" s="6"/>
      <c r="UJS23" s="56"/>
      <c r="UJT23" s="48"/>
      <c r="UJU23" s="2"/>
      <c r="UJV23" s="4"/>
      <c r="UJW23" s="15"/>
      <c r="UJX23" s="4"/>
      <c r="UKJ23" s="10"/>
      <c r="UKK23" s="10"/>
      <c r="UKL23" s="10"/>
      <c r="UKM23" s="10"/>
      <c r="UKN23" s="6"/>
      <c r="UKO23" s="56"/>
      <c r="UKP23" s="48"/>
      <c r="UKQ23" s="2"/>
      <c r="UKR23" s="4"/>
      <c r="UKS23" s="15"/>
      <c r="UKT23" s="4"/>
      <c r="ULF23" s="10"/>
      <c r="ULG23" s="10"/>
      <c r="ULH23" s="10"/>
      <c r="ULI23" s="10"/>
      <c r="ULJ23" s="6"/>
      <c r="ULK23" s="56"/>
      <c r="ULL23" s="48"/>
      <c r="ULM23" s="2"/>
      <c r="ULN23" s="4"/>
      <c r="ULO23" s="15"/>
      <c r="ULP23" s="4"/>
      <c r="UMB23" s="10"/>
      <c r="UMC23" s="10"/>
      <c r="UMD23" s="10"/>
      <c r="UME23" s="10"/>
      <c r="UMF23" s="6"/>
      <c r="UMG23" s="56"/>
      <c r="UMH23" s="48"/>
      <c r="UMI23" s="2"/>
      <c r="UMJ23" s="4"/>
      <c r="UMK23" s="15"/>
      <c r="UML23" s="4"/>
      <c r="UMX23" s="10"/>
      <c r="UMY23" s="10"/>
      <c r="UMZ23" s="10"/>
      <c r="UNA23" s="10"/>
      <c r="UNB23" s="6"/>
      <c r="UNC23" s="56"/>
      <c r="UND23" s="48"/>
      <c r="UNE23" s="2"/>
      <c r="UNF23" s="4"/>
      <c r="UNG23" s="15"/>
      <c r="UNH23" s="4"/>
      <c r="UNT23" s="10"/>
      <c r="UNU23" s="10"/>
      <c r="UNV23" s="10"/>
      <c r="UNW23" s="10"/>
      <c r="UNX23" s="6"/>
      <c r="UNY23" s="56"/>
      <c r="UNZ23" s="48"/>
      <c r="UOA23" s="2"/>
      <c r="UOB23" s="4"/>
      <c r="UOC23" s="15"/>
      <c r="UOD23" s="4"/>
      <c r="UOP23" s="10"/>
      <c r="UOQ23" s="10"/>
      <c r="UOR23" s="10"/>
      <c r="UOS23" s="10"/>
      <c r="UOT23" s="6"/>
      <c r="UOU23" s="56"/>
      <c r="UOV23" s="48"/>
      <c r="UOW23" s="2"/>
      <c r="UOX23" s="4"/>
      <c r="UOY23" s="15"/>
      <c r="UOZ23" s="4"/>
      <c r="UPL23" s="10"/>
      <c r="UPM23" s="10"/>
      <c r="UPN23" s="10"/>
      <c r="UPO23" s="10"/>
      <c r="UPP23" s="6"/>
      <c r="UPQ23" s="56"/>
      <c r="UPR23" s="48"/>
      <c r="UPS23" s="2"/>
      <c r="UPT23" s="4"/>
      <c r="UPU23" s="15"/>
      <c r="UPV23" s="4"/>
      <c r="UQH23" s="10"/>
      <c r="UQI23" s="10"/>
      <c r="UQJ23" s="10"/>
      <c r="UQK23" s="10"/>
      <c r="UQL23" s="6"/>
      <c r="UQM23" s="56"/>
      <c r="UQN23" s="48"/>
      <c r="UQO23" s="2"/>
      <c r="UQP23" s="4"/>
      <c r="UQQ23" s="15"/>
      <c r="UQR23" s="4"/>
      <c r="URD23" s="10"/>
      <c r="URE23" s="10"/>
      <c r="URF23" s="10"/>
      <c r="URG23" s="10"/>
      <c r="URH23" s="6"/>
      <c r="URI23" s="56"/>
      <c r="URJ23" s="48"/>
      <c r="URK23" s="2"/>
      <c r="URL23" s="4"/>
      <c r="URM23" s="15"/>
      <c r="URN23" s="4"/>
      <c r="URZ23" s="10"/>
      <c r="USA23" s="10"/>
      <c r="USB23" s="10"/>
      <c r="USC23" s="10"/>
      <c r="USD23" s="6"/>
      <c r="USE23" s="56"/>
      <c r="USF23" s="48"/>
      <c r="USG23" s="2"/>
      <c r="USH23" s="4"/>
      <c r="USI23" s="15"/>
      <c r="USJ23" s="4"/>
      <c r="USV23" s="10"/>
      <c r="USW23" s="10"/>
      <c r="USX23" s="10"/>
      <c r="USY23" s="10"/>
      <c r="USZ23" s="6"/>
      <c r="UTA23" s="56"/>
      <c r="UTB23" s="48"/>
      <c r="UTC23" s="2"/>
      <c r="UTD23" s="4"/>
      <c r="UTE23" s="15"/>
      <c r="UTF23" s="4"/>
      <c r="UTR23" s="10"/>
      <c r="UTS23" s="10"/>
      <c r="UTT23" s="10"/>
      <c r="UTU23" s="10"/>
      <c r="UTV23" s="6"/>
      <c r="UTW23" s="56"/>
      <c r="UTX23" s="48"/>
      <c r="UTY23" s="2"/>
      <c r="UTZ23" s="4"/>
      <c r="UUA23" s="15"/>
      <c r="UUB23" s="4"/>
      <c r="UUN23" s="10"/>
      <c r="UUO23" s="10"/>
      <c r="UUP23" s="10"/>
      <c r="UUQ23" s="10"/>
      <c r="UUR23" s="6"/>
      <c r="UUS23" s="56"/>
      <c r="UUT23" s="48"/>
      <c r="UUU23" s="2"/>
      <c r="UUV23" s="4"/>
      <c r="UUW23" s="15"/>
      <c r="UUX23" s="4"/>
      <c r="UVJ23" s="10"/>
      <c r="UVK23" s="10"/>
      <c r="UVL23" s="10"/>
      <c r="UVM23" s="10"/>
      <c r="UVN23" s="6"/>
      <c r="UVO23" s="56"/>
      <c r="UVP23" s="48"/>
      <c r="UVQ23" s="2"/>
      <c r="UVR23" s="4"/>
      <c r="UVS23" s="15"/>
      <c r="UVT23" s="4"/>
      <c r="UWF23" s="10"/>
      <c r="UWG23" s="10"/>
      <c r="UWH23" s="10"/>
      <c r="UWI23" s="10"/>
      <c r="UWJ23" s="6"/>
      <c r="UWK23" s="56"/>
      <c r="UWL23" s="48"/>
      <c r="UWM23" s="2"/>
      <c r="UWN23" s="4"/>
      <c r="UWO23" s="15"/>
      <c r="UWP23" s="4"/>
      <c r="UXB23" s="10"/>
      <c r="UXC23" s="10"/>
      <c r="UXD23" s="10"/>
      <c r="UXE23" s="10"/>
      <c r="UXF23" s="6"/>
      <c r="UXG23" s="56"/>
      <c r="UXH23" s="48"/>
      <c r="UXI23" s="2"/>
      <c r="UXJ23" s="4"/>
      <c r="UXK23" s="15"/>
      <c r="UXL23" s="4"/>
      <c r="UXX23" s="10"/>
      <c r="UXY23" s="10"/>
      <c r="UXZ23" s="10"/>
      <c r="UYA23" s="10"/>
      <c r="UYB23" s="6"/>
      <c r="UYC23" s="56"/>
      <c r="UYD23" s="48"/>
      <c r="UYE23" s="2"/>
      <c r="UYF23" s="4"/>
      <c r="UYG23" s="15"/>
      <c r="UYH23" s="4"/>
      <c r="UYT23" s="10"/>
      <c r="UYU23" s="10"/>
      <c r="UYV23" s="10"/>
      <c r="UYW23" s="10"/>
      <c r="UYX23" s="6"/>
      <c r="UYY23" s="56"/>
      <c r="UYZ23" s="48"/>
      <c r="UZA23" s="2"/>
      <c r="UZB23" s="4"/>
      <c r="UZC23" s="15"/>
      <c r="UZD23" s="4"/>
      <c r="UZP23" s="10"/>
      <c r="UZQ23" s="10"/>
      <c r="UZR23" s="10"/>
      <c r="UZS23" s="10"/>
      <c r="UZT23" s="6"/>
      <c r="UZU23" s="56"/>
      <c r="UZV23" s="48"/>
      <c r="UZW23" s="2"/>
      <c r="UZX23" s="4"/>
      <c r="UZY23" s="15"/>
      <c r="UZZ23" s="4"/>
      <c r="VAL23" s="10"/>
      <c r="VAM23" s="10"/>
      <c r="VAN23" s="10"/>
      <c r="VAO23" s="10"/>
      <c r="VAP23" s="6"/>
      <c r="VAQ23" s="56"/>
      <c r="VAR23" s="48"/>
      <c r="VAS23" s="2"/>
      <c r="VAT23" s="4"/>
      <c r="VAU23" s="15"/>
      <c r="VAV23" s="4"/>
      <c r="VBH23" s="10"/>
      <c r="VBI23" s="10"/>
      <c r="VBJ23" s="10"/>
      <c r="VBK23" s="10"/>
      <c r="VBL23" s="6"/>
      <c r="VBM23" s="56"/>
      <c r="VBN23" s="48"/>
      <c r="VBO23" s="2"/>
      <c r="VBP23" s="4"/>
      <c r="VBQ23" s="15"/>
      <c r="VBR23" s="4"/>
      <c r="VCD23" s="10"/>
      <c r="VCE23" s="10"/>
      <c r="VCF23" s="10"/>
      <c r="VCG23" s="10"/>
      <c r="VCH23" s="6"/>
      <c r="VCI23" s="56"/>
      <c r="VCJ23" s="48"/>
      <c r="VCK23" s="2"/>
      <c r="VCL23" s="4"/>
      <c r="VCM23" s="15"/>
      <c r="VCN23" s="4"/>
      <c r="VCZ23" s="10"/>
      <c r="VDA23" s="10"/>
      <c r="VDB23" s="10"/>
      <c r="VDC23" s="10"/>
      <c r="VDD23" s="6"/>
      <c r="VDE23" s="56"/>
      <c r="VDF23" s="48"/>
      <c r="VDG23" s="2"/>
      <c r="VDH23" s="4"/>
      <c r="VDI23" s="15"/>
      <c r="VDJ23" s="4"/>
      <c r="VDV23" s="10"/>
      <c r="VDW23" s="10"/>
      <c r="VDX23" s="10"/>
      <c r="VDY23" s="10"/>
      <c r="VDZ23" s="6"/>
      <c r="VEA23" s="56"/>
      <c r="VEB23" s="48"/>
      <c r="VEC23" s="2"/>
      <c r="VED23" s="4"/>
      <c r="VEE23" s="15"/>
      <c r="VEF23" s="4"/>
      <c r="VER23" s="10"/>
      <c r="VES23" s="10"/>
      <c r="VET23" s="10"/>
      <c r="VEU23" s="10"/>
      <c r="VEV23" s="6"/>
      <c r="VEW23" s="56"/>
      <c r="VEX23" s="48"/>
      <c r="VEY23" s="2"/>
      <c r="VEZ23" s="4"/>
      <c r="VFA23" s="15"/>
      <c r="VFB23" s="4"/>
      <c r="VFN23" s="10"/>
      <c r="VFO23" s="10"/>
      <c r="VFP23" s="10"/>
      <c r="VFQ23" s="10"/>
      <c r="VFR23" s="6"/>
      <c r="VFS23" s="56"/>
      <c r="VFT23" s="48"/>
      <c r="VFU23" s="2"/>
      <c r="VFV23" s="4"/>
      <c r="VFW23" s="15"/>
      <c r="VFX23" s="4"/>
      <c r="VGJ23" s="10"/>
      <c r="VGK23" s="10"/>
      <c r="VGL23" s="10"/>
      <c r="VGM23" s="10"/>
      <c r="VGN23" s="6"/>
      <c r="VGO23" s="56"/>
      <c r="VGP23" s="48"/>
      <c r="VGQ23" s="2"/>
      <c r="VGR23" s="4"/>
      <c r="VGS23" s="15"/>
      <c r="VGT23" s="4"/>
      <c r="VHF23" s="10"/>
      <c r="VHG23" s="10"/>
      <c r="VHH23" s="10"/>
      <c r="VHI23" s="10"/>
      <c r="VHJ23" s="6"/>
      <c r="VHK23" s="56"/>
      <c r="VHL23" s="48"/>
      <c r="VHM23" s="2"/>
      <c r="VHN23" s="4"/>
      <c r="VHO23" s="15"/>
      <c r="VHP23" s="4"/>
      <c r="VIB23" s="10"/>
      <c r="VIC23" s="10"/>
      <c r="VID23" s="10"/>
      <c r="VIE23" s="10"/>
      <c r="VIF23" s="6"/>
      <c r="VIG23" s="56"/>
      <c r="VIH23" s="48"/>
      <c r="VII23" s="2"/>
      <c r="VIJ23" s="4"/>
      <c r="VIK23" s="15"/>
      <c r="VIL23" s="4"/>
      <c r="VIX23" s="10"/>
      <c r="VIY23" s="10"/>
      <c r="VIZ23" s="10"/>
      <c r="VJA23" s="10"/>
      <c r="VJB23" s="6"/>
      <c r="VJC23" s="56"/>
      <c r="VJD23" s="48"/>
      <c r="VJE23" s="2"/>
      <c r="VJF23" s="4"/>
      <c r="VJG23" s="15"/>
      <c r="VJH23" s="4"/>
      <c r="VJT23" s="10"/>
      <c r="VJU23" s="10"/>
      <c r="VJV23" s="10"/>
      <c r="VJW23" s="10"/>
      <c r="VJX23" s="6"/>
      <c r="VJY23" s="56"/>
      <c r="VJZ23" s="48"/>
      <c r="VKA23" s="2"/>
      <c r="VKB23" s="4"/>
      <c r="VKC23" s="15"/>
      <c r="VKD23" s="4"/>
      <c r="VKP23" s="10"/>
      <c r="VKQ23" s="10"/>
      <c r="VKR23" s="10"/>
      <c r="VKS23" s="10"/>
      <c r="VKT23" s="6"/>
      <c r="VKU23" s="56"/>
      <c r="VKV23" s="48"/>
      <c r="VKW23" s="2"/>
      <c r="VKX23" s="4"/>
      <c r="VKY23" s="15"/>
      <c r="VKZ23" s="4"/>
      <c r="VLL23" s="10"/>
      <c r="VLM23" s="10"/>
      <c r="VLN23" s="10"/>
      <c r="VLO23" s="10"/>
      <c r="VLP23" s="6"/>
      <c r="VLQ23" s="56"/>
      <c r="VLR23" s="48"/>
      <c r="VLS23" s="2"/>
      <c r="VLT23" s="4"/>
      <c r="VLU23" s="15"/>
      <c r="VLV23" s="4"/>
      <c r="VMH23" s="10"/>
      <c r="VMI23" s="10"/>
      <c r="VMJ23" s="10"/>
      <c r="VMK23" s="10"/>
      <c r="VML23" s="6"/>
      <c r="VMM23" s="56"/>
      <c r="VMN23" s="48"/>
      <c r="VMO23" s="2"/>
      <c r="VMP23" s="4"/>
      <c r="VMQ23" s="15"/>
      <c r="VMR23" s="4"/>
      <c r="VND23" s="10"/>
      <c r="VNE23" s="10"/>
      <c r="VNF23" s="10"/>
      <c r="VNG23" s="10"/>
      <c r="VNH23" s="6"/>
      <c r="VNI23" s="56"/>
      <c r="VNJ23" s="48"/>
      <c r="VNK23" s="2"/>
      <c r="VNL23" s="4"/>
      <c r="VNM23" s="15"/>
      <c r="VNN23" s="4"/>
      <c r="VNZ23" s="10"/>
      <c r="VOA23" s="10"/>
      <c r="VOB23" s="10"/>
      <c r="VOC23" s="10"/>
      <c r="VOD23" s="6"/>
      <c r="VOE23" s="56"/>
      <c r="VOF23" s="48"/>
      <c r="VOG23" s="2"/>
      <c r="VOH23" s="4"/>
      <c r="VOI23" s="15"/>
      <c r="VOJ23" s="4"/>
      <c r="VOV23" s="10"/>
      <c r="VOW23" s="10"/>
      <c r="VOX23" s="10"/>
      <c r="VOY23" s="10"/>
      <c r="VOZ23" s="6"/>
      <c r="VPA23" s="56"/>
      <c r="VPB23" s="48"/>
      <c r="VPC23" s="2"/>
      <c r="VPD23" s="4"/>
      <c r="VPE23" s="15"/>
      <c r="VPF23" s="4"/>
      <c r="VPR23" s="10"/>
      <c r="VPS23" s="10"/>
      <c r="VPT23" s="10"/>
      <c r="VPU23" s="10"/>
      <c r="VPV23" s="6"/>
      <c r="VPW23" s="56"/>
      <c r="VPX23" s="48"/>
      <c r="VPY23" s="2"/>
      <c r="VPZ23" s="4"/>
      <c r="VQA23" s="15"/>
      <c r="VQB23" s="4"/>
      <c r="VQN23" s="10"/>
      <c r="VQO23" s="10"/>
      <c r="VQP23" s="10"/>
      <c r="VQQ23" s="10"/>
      <c r="VQR23" s="6"/>
      <c r="VQS23" s="56"/>
      <c r="VQT23" s="48"/>
      <c r="VQU23" s="2"/>
      <c r="VQV23" s="4"/>
      <c r="VQW23" s="15"/>
      <c r="VQX23" s="4"/>
      <c r="VRJ23" s="10"/>
      <c r="VRK23" s="10"/>
      <c r="VRL23" s="10"/>
      <c r="VRM23" s="10"/>
      <c r="VRN23" s="6"/>
      <c r="VRO23" s="56"/>
      <c r="VRP23" s="48"/>
      <c r="VRQ23" s="2"/>
      <c r="VRR23" s="4"/>
      <c r="VRS23" s="15"/>
      <c r="VRT23" s="4"/>
      <c r="VSF23" s="10"/>
      <c r="VSG23" s="10"/>
      <c r="VSH23" s="10"/>
      <c r="VSI23" s="10"/>
      <c r="VSJ23" s="6"/>
      <c r="VSK23" s="56"/>
      <c r="VSL23" s="48"/>
      <c r="VSM23" s="2"/>
      <c r="VSN23" s="4"/>
      <c r="VSO23" s="15"/>
      <c r="VSP23" s="4"/>
      <c r="VTB23" s="10"/>
      <c r="VTC23" s="10"/>
      <c r="VTD23" s="10"/>
      <c r="VTE23" s="10"/>
      <c r="VTF23" s="6"/>
      <c r="VTG23" s="56"/>
      <c r="VTH23" s="48"/>
      <c r="VTI23" s="2"/>
      <c r="VTJ23" s="4"/>
      <c r="VTK23" s="15"/>
      <c r="VTL23" s="4"/>
      <c r="VTX23" s="10"/>
      <c r="VTY23" s="10"/>
      <c r="VTZ23" s="10"/>
      <c r="VUA23" s="10"/>
      <c r="VUB23" s="6"/>
      <c r="VUC23" s="56"/>
      <c r="VUD23" s="48"/>
      <c r="VUE23" s="2"/>
      <c r="VUF23" s="4"/>
      <c r="VUG23" s="15"/>
      <c r="VUH23" s="4"/>
      <c r="VUT23" s="10"/>
      <c r="VUU23" s="10"/>
      <c r="VUV23" s="10"/>
      <c r="VUW23" s="10"/>
      <c r="VUX23" s="6"/>
      <c r="VUY23" s="56"/>
      <c r="VUZ23" s="48"/>
      <c r="VVA23" s="2"/>
      <c r="VVB23" s="4"/>
      <c r="VVC23" s="15"/>
      <c r="VVD23" s="4"/>
      <c r="VVP23" s="10"/>
      <c r="VVQ23" s="10"/>
      <c r="VVR23" s="10"/>
      <c r="VVS23" s="10"/>
      <c r="VVT23" s="6"/>
      <c r="VVU23" s="56"/>
      <c r="VVV23" s="48"/>
      <c r="VVW23" s="2"/>
      <c r="VVX23" s="4"/>
      <c r="VVY23" s="15"/>
      <c r="VVZ23" s="4"/>
      <c r="VWL23" s="10"/>
      <c r="VWM23" s="10"/>
      <c r="VWN23" s="10"/>
      <c r="VWO23" s="10"/>
      <c r="VWP23" s="6"/>
      <c r="VWQ23" s="56"/>
      <c r="VWR23" s="48"/>
      <c r="VWS23" s="2"/>
      <c r="VWT23" s="4"/>
      <c r="VWU23" s="15"/>
      <c r="VWV23" s="4"/>
      <c r="VXH23" s="10"/>
      <c r="VXI23" s="10"/>
      <c r="VXJ23" s="10"/>
      <c r="VXK23" s="10"/>
      <c r="VXL23" s="6"/>
      <c r="VXM23" s="56"/>
      <c r="VXN23" s="48"/>
      <c r="VXO23" s="2"/>
      <c r="VXP23" s="4"/>
      <c r="VXQ23" s="15"/>
      <c r="VXR23" s="4"/>
      <c r="VYD23" s="10"/>
      <c r="VYE23" s="10"/>
      <c r="VYF23" s="10"/>
      <c r="VYG23" s="10"/>
      <c r="VYH23" s="6"/>
      <c r="VYI23" s="56"/>
      <c r="VYJ23" s="48"/>
      <c r="VYK23" s="2"/>
      <c r="VYL23" s="4"/>
      <c r="VYM23" s="15"/>
      <c r="VYN23" s="4"/>
      <c r="VYZ23" s="10"/>
      <c r="VZA23" s="10"/>
      <c r="VZB23" s="10"/>
      <c r="VZC23" s="10"/>
      <c r="VZD23" s="6"/>
      <c r="VZE23" s="56"/>
      <c r="VZF23" s="48"/>
      <c r="VZG23" s="2"/>
      <c r="VZH23" s="4"/>
      <c r="VZI23" s="15"/>
      <c r="VZJ23" s="4"/>
      <c r="VZV23" s="10"/>
      <c r="VZW23" s="10"/>
      <c r="VZX23" s="10"/>
      <c r="VZY23" s="10"/>
      <c r="VZZ23" s="6"/>
      <c r="WAA23" s="56"/>
      <c r="WAB23" s="48"/>
      <c r="WAC23" s="2"/>
      <c r="WAD23" s="4"/>
      <c r="WAE23" s="15"/>
      <c r="WAF23" s="4"/>
      <c r="WAR23" s="10"/>
      <c r="WAS23" s="10"/>
      <c r="WAT23" s="10"/>
      <c r="WAU23" s="10"/>
      <c r="WAV23" s="6"/>
      <c r="WAW23" s="56"/>
      <c r="WAX23" s="48"/>
      <c r="WAY23" s="2"/>
      <c r="WAZ23" s="4"/>
      <c r="WBA23" s="15"/>
      <c r="WBB23" s="4"/>
      <c r="WBN23" s="10"/>
      <c r="WBO23" s="10"/>
      <c r="WBP23" s="10"/>
      <c r="WBQ23" s="10"/>
      <c r="WBR23" s="6"/>
      <c r="WBS23" s="56"/>
      <c r="WBT23" s="48"/>
      <c r="WBU23" s="2"/>
      <c r="WBV23" s="4"/>
      <c r="WBW23" s="15"/>
      <c r="WBX23" s="4"/>
      <c r="WCJ23" s="10"/>
      <c r="WCK23" s="10"/>
      <c r="WCL23" s="10"/>
      <c r="WCM23" s="10"/>
      <c r="WCN23" s="6"/>
      <c r="WCO23" s="56"/>
      <c r="WCP23" s="48"/>
      <c r="WCQ23" s="2"/>
      <c r="WCR23" s="4"/>
      <c r="WCS23" s="15"/>
      <c r="WCT23" s="4"/>
      <c r="WDF23" s="10"/>
      <c r="WDG23" s="10"/>
      <c r="WDH23" s="10"/>
      <c r="WDI23" s="10"/>
      <c r="WDJ23" s="6"/>
      <c r="WDK23" s="56"/>
      <c r="WDL23" s="48"/>
      <c r="WDM23" s="2"/>
      <c r="WDN23" s="4"/>
      <c r="WDO23" s="15"/>
      <c r="WDP23" s="4"/>
      <c r="WEB23" s="10"/>
      <c r="WEC23" s="10"/>
      <c r="WED23" s="10"/>
      <c r="WEE23" s="10"/>
      <c r="WEF23" s="6"/>
      <c r="WEG23" s="56"/>
      <c r="WEH23" s="48"/>
      <c r="WEI23" s="2"/>
      <c r="WEJ23" s="4"/>
      <c r="WEK23" s="15"/>
      <c r="WEL23" s="4"/>
      <c r="WEX23" s="10"/>
      <c r="WEY23" s="10"/>
      <c r="WEZ23" s="10"/>
      <c r="WFA23" s="10"/>
      <c r="WFB23" s="6"/>
      <c r="WFC23" s="56"/>
      <c r="WFD23" s="48"/>
      <c r="WFE23" s="2"/>
      <c r="WFF23" s="4"/>
      <c r="WFG23" s="15"/>
      <c r="WFH23" s="4"/>
      <c r="WFT23" s="10"/>
      <c r="WFU23" s="10"/>
      <c r="WFV23" s="10"/>
      <c r="WFW23" s="10"/>
      <c r="WFX23" s="6"/>
      <c r="WFY23" s="56"/>
      <c r="WFZ23" s="48"/>
      <c r="WGA23" s="2"/>
      <c r="WGB23" s="4"/>
      <c r="WGC23" s="15"/>
      <c r="WGD23" s="4"/>
      <c r="WGP23" s="10"/>
      <c r="WGQ23" s="10"/>
      <c r="WGR23" s="10"/>
      <c r="WGS23" s="10"/>
      <c r="WGT23" s="6"/>
      <c r="WGU23" s="56"/>
      <c r="WGV23" s="48"/>
      <c r="WGW23" s="2"/>
      <c r="WGX23" s="4"/>
      <c r="WGY23" s="15"/>
      <c r="WGZ23" s="4"/>
      <c r="WHL23" s="10"/>
      <c r="WHM23" s="10"/>
      <c r="WHN23" s="10"/>
      <c r="WHO23" s="10"/>
      <c r="WHP23" s="6"/>
      <c r="WHQ23" s="56"/>
      <c r="WHR23" s="48"/>
      <c r="WHS23" s="2"/>
      <c r="WHT23" s="4"/>
      <c r="WHU23" s="15"/>
      <c r="WHV23" s="4"/>
      <c r="WIH23" s="10"/>
      <c r="WII23" s="10"/>
      <c r="WIJ23" s="10"/>
      <c r="WIK23" s="10"/>
      <c r="WIL23" s="6"/>
      <c r="WIM23" s="56"/>
      <c r="WIN23" s="48"/>
      <c r="WIO23" s="2"/>
      <c r="WIP23" s="4"/>
      <c r="WIQ23" s="15"/>
      <c r="WIR23" s="4"/>
      <c r="WJD23" s="10"/>
      <c r="WJE23" s="10"/>
      <c r="WJF23" s="10"/>
      <c r="WJG23" s="10"/>
      <c r="WJH23" s="6"/>
      <c r="WJI23" s="56"/>
      <c r="WJJ23" s="48"/>
      <c r="WJK23" s="2"/>
      <c r="WJL23" s="4"/>
      <c r="WJM23" s="15"/>
      <c r="WJN23" s="4"/>
      <c r="WJZ23" s="10"/>
      <c r="WKA23" s="10"/>
      <c r="WKB23" s="10"/>
      <c r="WKC23" s="10"/>
      <c r="WKD23" s="6"/>
      <c r="WKE23" s="56"/>
      <c r="WKF23" s="48"/>
      <c r="WKG23" s="2"/>
      <c r="WKH23" s="4"/>
      <c r="WKI23" s="15"/>
      <c r="WKJ23" s="4"/>
      <c r="WKV23" s="10"/>
      <c r="WKW23" s="10"/>
      <c r="WKX23" s="10"/>
      <c r="WKY23" s="10"/>
      <c r="WKZ23" s="6"/>
      <c r="WLA23" s="56"/>
      <c r="WLB23" s="48"/>
      <c r="WLC23" s="2"/>
      <c r="WLD23" s="4"/>
      <c r="WLE23" s="15"/>
      <c r="WLF23" s="4"/>
      <c r="WLR23" s="10"/>
      <c r="WLS23" s="10"/>
      <c r="WLT23" s="10"/>
      <c r="WLU23" s="10"/>
      <c r="WLV23" s="6"/>
      <c r="WLW23" s="56"/>
      <c r="WLX23" s="48"/>
      <c r="WLY23" s="2"/>
      <c r="WLZ23" s="4"/>
      <c r="WMA23" s="15"/>
      <c r="WMB23" s="4"/>
      <c r="WMN23" s="10"/>
      <c r="WMO23" s="10"/>
      <c r="WMP23" s="10"/>
      <c r="WMQ23" s="10"/>
      <c r="WMR23" s="6"/>
      <c r="WMS23" s="56"/>
      <c r="WMT23" s="48"/>
      <c r="WMU23" s="2"/>
      <c r="WMV23" s="4"/>
      <c r="WMW23" s="15"/>
      <c r="WMX23" s="4"/>
      <c r="WNJ23" s="10"/>
      <c r="WNK23" s="10"/>
      <c r="WNL23" s="10"/>
      <c r="WNM23" s="10"/>
      <c r="WNN23" s="6"/>
      <c r="WNO23" s="56"/>
      <c r="WNP23" s="48"/>
      <c r="WNQ23" s="2"/>
      <c r="WNR23" s="4"/>
      <c r="WNS23" s="15"/>
      <c r="WNT23" s="4"/>
      <c r="WOF23" s="10"/>
      <c r="WOG23" s="10"/>
      <c r="WOH23" s="10"/>
      <c r="WOI23" s="10"/>
      <c r="WOJ23" s="6"/>
      <c r="WOK23" s="56"/>
      <c r="WOL23" s="48"/>
      <c r="WOM23" s="2"/>
      <c r="WON23" s="4"/>
      <c r="WOO23" s="15"/>
      <c r="WOP23" s="4"/>
      <c r="WPB23" s="10"/>
      <c r="WPC23" s="10"/>
      <c r="WPD23" s="10"/>
      <c r="WPE23" s="10"/>
      <c r="WPF23" s="6"/>
      <c r="WPG23" s="56"/>
      <c r="WPH23" s="48"/>
      <c r="WPI23" s="2"/>
      <c r="WPJ23" s="4"/>
      <c r="WPK23" s="15"/>
      <c r="WPL23" s="4"/>
      <c r="WPX23" s="10"/>
      <c r="WPY23" s="10"/>
      <c r="WPZ23" s="10"/>
      <c r="WQA23" s="10"/>
      <c r="WQB23" s="6"/>
      <c r="WQC23" s="56"/>
      <c r="WQD23" s="48"/>
      <c r="WQE23" s="2"/>
      <c r="WQF23" s="4"/>
      <c r="WQG23" s="15"/>
      <c r="WQH23" s="4"/>
      <c r="WQT23" s="10"/>
      <c r="WQU23" s="10"/>
      <c r="WQV23" s="10"/>
      <c r="WQW23" s="10"/>
      <c r="WQX23" s="6"/>
      <c r="WQY23" s="56"/>
      <c r="WQZ23" s="48"/>
      <c r="WRA23" s="2"/>
      <c r="WRB23" s="4"/>
      <c r="WRC23" s="15"/>
      <c r="WRD23" s="4"/>
      <c r="WRP23" s="10"/>
      <c r="WRQ23" s="10"/>
      <c r="WRR23" s="10"/>
      <c r="WRS23" s="10"/>
      <c r="WRT23" s="6"/>
      <c r="WRU23" s="56"/>
      <c r="WRV23" s="48"/>
      <c r="WRW23" s="2"/>
      <c r="WRX23" s="4"/>
      <c r="WRY23" s="15"/>
      <c r="WRZ23" s="4"/>
      <c r="WSL23" s="10"/>
      <c r="WSM23" s="10"/>
      <c r="WSN23" s="10"/>
      <c r="WSO23" s="10"/>
      <c r="WSP23" s="6"/>
      <c r="WSQ23" s="56"/>
      <c r="WSR23" s="48"/>
      <c r="WSS23" s="2"/>
      <c r="WST23" s="4"/>
      <c r="WSU23" s="15"/>
      <c r="WSV23" s="4"/>
      <c r="WTH23" s="10"/>
      <c r="WTI23" s="10"/>
      <c r="WTJ23" s="10"/>
      <c r="WTK23" s="10"/>
      <c r="WTL23" s="6"/>
      <c r="WTM23" s="56"/>
      <c r="WTN23" s="48"/>
      <c r="WTO23" s="2"/>
      <c r="WTP23" s="4"/>
      <c r="WTQ23" s="15"/>
      <c r="WTR23" s="4"/>
      <c r="WUD23" s="10"/>
      <c r="WUE23" s="10"/>
      <c r="WUF23" s="10"/>
      <c r="WUG23" s="10"/>
      <c r="WUH23" s="6"/>
      <c r="WUI23" s="56"/>
      <c r="WUJ23" s="48"/>
      <c r="WUK23" s="2"/>
      <c r="WUL23" s="4"/>
      <c r="WUM23" s="15"/>
      <c r="WUN23" s="4"/>
      <c r="WUZ23" s="10"/>
      <c r="WVA23" s="10"/>
      <c r="WVB23" s="10"/>
      <c r="WVC23" s="10"/>
      <c r="WVD23" s="6"/>
      <c r="WVE23" s="56"/>
      <c r="WVF23" s="48"/>
      <c r="WVG23" s="2"/>
      <c r="WVH23" s="4"/>
      <c r="WVI23" s="15"/>
      <c r="WVJ23" s="4"/>
      <c r="WVV23" s="10"/>
      <c r="WVW23" s="10"/>
      <c r="WVX23" s="10"/>
      <c r="WVY23" s="10"/>
      <c r="WVZ23" s="6"/>
      <c r="WWA23" s="56"/>
      <c r="WWB23" s="48"/>
      <c r="WWC23" s="2"/>
      <c r="WWD23" s="4"/>
      <c r="WWE23" s="15"/>
      <c r="WWF23" s="4"/>
      <c r="WWR23" s="10"/>
      <c r="WWS23" s="10"/>
      <c r="WWT23" s="10"/>
      <c r="WWU23" s="10"/>
      <c r="WWV23" s="6"/>
      <c r="WWW23" s="56"/>
      <c r="WWX23" s="48"/>
      <c r="WWY23" s="2"/>
      <c r="WWZ23" s="4"/>
      <c r="WXA23" s="15"/>
      <c r="WXB23" s="4"/>
      <c r="WXN23" s="10"/>
      <c r="WXO23" s="10"/>
      <c r="WXP23" s="10"/>
      <c r="WXQ23" s="10"/>
      <c r="WXR23" s="6"/>
      <c r="WXS23" s="56"/>
      <c r="WXT23" s="48"/>
      <c r="WXU23" s="2"/>
      <c r="WXV23" s="4"/>
      <c r="WXW23" s="15"/>
      <c r="WXX23" s="4"/>
      <c r="WYJ23" s="10"/>
      <c r="WYK23" s="10"/>
      <c r="WYL23" s="10"/>
      <c r="WYM23" s="10"/>
      <c r="WYN23" s="6"/>
      <c r="WYO23" s="56"/>
      <c r="WYP23" s="48"/>
      <c r="WYQ23" s="2"/>
      <c r="WYR23" s="4"/>
      <c r="WYS23" s="15"/>
      <c r="WYT23" s="4"/>
      <c r="WZF23" s="10"/>
      <c r="WZG23" s="10"/>
      <c r="WZH23" s="10"/>
      <c r="WZI23" s="10"/>
      <c r="WZJ23" s="6"/>
      <c r="WZK23" s="56"/>
      <c r="WZL23" s="48"/>
      <c r="WZM23" s="2"/>
      <c r="WZN23" s="4"/>
      <c r="WZO23" s="15"/>
      <c r="WZP23" s="4"/>
      <c r="XAB23" s="10"/>
      <c r="XAC23" s="10"/>
      <c r="XAD23" s="10"/>
      <c r="XAE23" s="10"/>
      <c r="XAF23" s="6"/>
      <c r="XAG23" s="56"/>
      <c r="XAH23" s="48"/>
      <c r="XAI23" s="2"/>
      <c r="XAJ23" s="4"/>
      <c r="XAK23" s="15"/>
      <c r="XAL23" s="4"/>
      <c r="XAX23" s="10"/>
      <c r="XAY23" s="10"/>
      <c r="XAZ23" s="10"/>
      <c r="XBA23" s="10"/>
      <c r="XBB23" s="6"/>
      <c r="XBC23" s="56"/>
      <c r="XBD23" s="48"/>
      <c r="XBE23" s="2"/>
      <c r="XBF23" s="4"/>
      <c r="XBG23" s="15"/>
      <c r="XBH23" s="4"/>
      <c r="XBT23" s="10"/>
      <c r="XBU23" s="10"/>
      <c r="XBV23" s="10"/>
      <c r="XBW23" s="10"/>
      <c r="XBX23" s="6"/>
      <c r="XBY23" s="56"/>
      <c r="XBZ23" s="48"/>
      <c r="XCA23" s="2"/>
      <c r="XCB23" s="4"/>
      <c r="XCC23" s="15"/>
      <c r="XCD23" s="4"/>
      <c r="XCP23" s="10"/>
      <c r="XCQ23" s="10"/>
      <c r="XCR23" s="10"/>
      <c r="XCS23" s="10"/>
      <c r="XCT23" s="6"/>
      <c r="XCU23" s="56"/>
      <c r="XCV23" s="48"/>
      <c r="XCW23" s="2"/>
      <c r="XCX23" s="4"/>
      <c r="XCY23" s="15"/>
      <c r="XCZ23" s="4"/>
      <c r="XDL23" s="10"/>
      <c r="XDM23" s="10"/>
      <c r="XDN23" s="10"/>
      <c r="XDO23" s="10"/>
      <c r="XDP23" s="6"/>
      <c r="XDQ23" s="56"/>
      <c r="XDR23" s="48"/>
      <c r="XDS23" s="2"/>
      <c r="XDT23" s="4"/>
      <c r="XDU23" s="15"/>
      <c r="XDV23" s="4"/>
      <c r="XEH23" s="10"/>
      <c r="XEI23" s="10"/>
      <c r="XEJ23" s="10"/>
      <c r="XEK23" s="10"/>
      <c r="XEL23" s="6"/>
      <c r="XEM23" s="56"/>
      <c r="XEN23" s="48"/>
      <c r="XEO23" s="2"/>
      <c r="XEP23" s="4"/>
      <c r="XEQ23" s="15"/>
      <c r="XER23" s="4"/>
    </row>
    <row r="24" spans="1:1016 1028:3062 3074:4096 4108:6142 6154:8188 8200:10234 10246:12280 12292:14326 14338:15360 15372:16372" ht="13.15" customHeight="1" x14ac:dyDescent="0.2">
      <c r="A24" s="48" t="s">
        <v>61</v>
      </c>
      <c r="B24" s="2" t="s">
        <v>62</v>
      </c>
      <c r="C24" s="4" t="s">
        <v>34</v>
      </c>
      <c r="D24" s="15" t="s">
        <v>39</v>
      </c>
      <c r="E24" s="4" t="s">
        <v>36</v>
      </c>
      <c r="F24" s="1">
        <v>25</v>
      </c>
      <c r="G24" s="1">
        <v>28.85</v>
      </c>
      <c r="H24" s="1">
        <v>28.860000000000003</v>
      </c>
      <c r="I24" s="1">
        <v>32.700000000000003</v>
      </c>
      <c r="J24" s="1">
        <v>32.71</v>
      </c>
      <c r="K24" s="1">
        <v>36.56</v>
      </c>
      <c r="L24" s="1">
        <v>36.57</v>
      </c>
      <c r="M24" s="1">
        <v>40.409999999999997</v>
      </c>
      <c r="N24" s="1">
        <v>52000</v>
      </c>
      <c r="O24" s="1">
        <v>60013.035000000003</v>
      </c>
      <c r="P24" s="1">
        <v>60013.045000000006</v>
      </c>
      <c r="Q24" s="10">
        <v>68026.070000000007</v>
      </c>
      <c r="R24" s="10">
        <v>68026.080000000002</v>
      </c>
      <c r="S24" s="10">
        <v>76039.11</v>
      </c>
      <c r="T24" s="10">
        <v>76039.12</v>
      </c>
      <c r="U24" s="6">
        <v>84052.14</v>
      </c>
    </row>
    <row r="25" spans="1:1016 1028:3062 3074:4096 4108:6142 6154:8188 8200:10234 10246:12280 12292:14326 14338:15360 15372:16372" ht="13.15" customHeight="1" x14ac:dyDescent="0.2">
      <c r="A25" s="48" t="s">
        <v>63</v>
      </c>
      <c r="B25" s="2" t="s">
        <v>64</v>
      </c>
      <c r="C25" s="4" t="s">
        <v>34</v>
      </c>
      <c r="D25" s="15" t="s">
        <v>38</v>
      </c>
      <c r="E25" s="4" t="s">
        <v>36</v>
      </c>
      <c r="F25" s="1">
        <v>32.31</v>
      </c>
      <c r="G25" s="1">
        <v>37.734999999999999</v>
      </c>
      <c r="H25" s="1">
        <v>37.744999999999997</v>
      </c>
      <c r="I25" s="1">
        <v>43.16</v>
      </c>
      <c r="J25" s="1">
        <v>43.169999999999995</v>
      </c>
      <c r="K25" s="1">
        <v>48.589999999999996</v>
      </c>
      <c r="L25" s="1">
        <v>48.599999999999994</v>
      </c>
      <c r="M25" s="1">
        <v>54.01</v>
      </c>
      <c r="N25" s="1">
        <v>67204.800000000003</v>
      </c>
      <c r="O25" s="1">
        <v>78489.02</v>
      </c>
      <c r="P25" s="1">
        <v>78489.03</v>
      </c>
      <c r="Q25" s="10">
        <v>89773.24</v>
      </c>
      <c r="R25" s="10">
        <v>89773.25</v>
      </c>
      <c r="S25" s="10">
        <v>101057.45999999999</v>
      </c>
      <c r="T25" s="10">
        <v>101057.46999999999</v>
      </c>
      <c r="U25" s="6">
        <v>112341.67</v>
      </c>
    </row>
    <row r="26" spans="1:1016 1028:3062 3074:4096 4108:6142 6154:8188 8200:10234 10246:12280 12292:14326 14338:15360 15372:16372" ht="13.15" customHeight="1" x14ac:dyDescent="0.2">
      <c r="A26" s="48" t="s">
        <v>65</v>
      </c>
      <c r="B26" s="2" t="s">
        <v>987</v>
      </c>
      <c r="C26" s="4" t="s">
        <v>34</v>
      </c>
      <c r="D26" s="15" t="s">
        <v>37</v>
      </c>
      <c r="E26" s="4" t="s">
        <v>36</v>
      </c>
      <c r="F26" s="1">
        <v>29.04</v>
      </c>
      <c r="G26" s="1">
        <v>33.515000000000001</v>
      </c>
      <c r="H26" s="1">
        <v>33.524999999999999</v>
      </c>
      <c r="I26" s="1">
        <v>37.99</v>
      </c>
      <c r="J26" s="1">
        <v>38</v>
      </c>
      <c r="K26" s="1">
        <v>42.465000000000003</v>
      </c>
      <c r="L26" s="1">
        <v>42.475000000000001</v>
      </c>
      <c r="M26" s="1">
        <v>46.93</v>
      </c>
      <c r="N26" s="1">
        <v>60403.199999999997</v>
      </c>
      <c r="O26" s="1">
        <v>69708.19</v>
      </c>
      <c r="P26" s="1">
        <v>69708.2</v>
      </c>
      <c r="Q26" s="10">
        <v>79013.179999999993</v>
      </c>
      <c r="R26" s="10">
        <v>79013.189999999988</v>
      </c>
      <c r="S26" s="10">
        <v>88318.18</v>
      </c>
      <c r="T26" s="10">
        <v>88318.189999999988</v>
      </c>
      <c r="U26" s="6">
        <v>97623.17</v>
      </c>
    </row>
    <row r="27" spans="1:1016 1028:3062 3074:4096 4108:6142 6154:8188 8200:10234 10246:12280 12292:14326 14338:15360 15372:16372" x14ac:dyDescent="0.2">
      <c r="A27" s="48" t="s">
        <v>70</v>
      </c>
      <c r="B27" s="2" t="s">
        <v>71</v>
      </c>
      <c r="C27" s="4" t="s">
        <v>14</v>
      </c>
      <c r="D27" s="15" t="s">
        <v>72</v>
      </c>
      <c r="E27" s="4" t="s">
        <v>16</v>
      </c>
      <c r="F27" s="1">
        <v>15</v>
      </c>
      <c r="G27" s="1">
        <v>16.425000000000001</v>
      </c>
      <c r="H27" s="1">
        <v>16.435000000000002</v>
      </c>
      <c r="I27" s="1">
        <v>17.850000000000001</v>
      </c>
      <c r="J27" s="1">
        <v>17.860000000000003</v>
      </c>
      <c r="K27" s="1">
        <v>19.28</v>
      </c>
      <c r="L27" s="1">
        <v>19.290000000000003</v>
      </c>
      <c r="M27" s="1">
        <v>20.7</v>
      </c>
      <c r="N27" s="1">
        <v>31200</v>
      </c>
      <c r="O27" s="1">
        <v>34163.044999999998</v>
      </c>
      <c r="P27" s="1">
        <v>34163.055</v>
      </c>
      <c r="Q27" s="10">
        <v>37126.089999999997</v>
      </c>
      <c r="R27" s="10">
        <v>37126.1</v>
      </c>
      <c r="S27" s="10">
        <v>40089.134999999995</v>
      </c>
      <c r="T27" s="10">
        <v>40089.144999999997</v>
      </c>
      <c r="U27" s="10">
        <v>43052.17</v>
      </c>
    </row>
    <row r="28" spans="1:1016 1028:3062 3074:4096 4108:6142 6154:8188 8200:10234 10246:12280 12292:14326 14338:15360 15372:16372" x14ac:dyDescent="0.2">
      <c r="A28" s="48" t="s">
        <v>73</v>
      </c>
      <c r="B28" s="2" t="s">
        <v>988</v>
      </c>
      <c r="C28" s="4" t="s">
        <v>14</v>
      </c>
      <c r="D28" s="15" t="s">
        <v>72</v>
      </c>
      <c r="E28" s="4" t="s">
        <v>16</v>
      </c>
      <c r="F28" s="1">
        <v>15</v>
      </c>
      <c r="G28" s="1">
        <v>16.425000000000001</v>
      </c>
      <c r="H28" s="1">
        <v>16.435000000000002</v>
      </c>
      <c r="I28" s="1">
        <v>17.850000000000001</v>
      </c>
      <c r="J28" s="1">
        <v>17.860000000000003</v>
      </c>
      <c r="K28" s="1">
        <v>19.28</v>
      </c>
      <c r="L28" s="1">
        <v>19.290000000000003</v>
      </c>
      <c r="M28" s="1">
        <v>20.7</v>
      </c>
      <c r="N28" s="1">
        <v>31200</v>
      </c>
      <c r="O28" s="1">
        <v>34163.044999999998</v>
      </c>
      <c r="P28" s="1">
        <v>34163.055</v>
      </c>
      <c r="Q28" s="10">
        <v>37126.089999999997</v>
      </c>
      <c r="R28" s="10">
        <v>37126.1</v>
      </c>
      <c r="S28" s="10">
        <v>40089.134999999995</v>
      </c>
      <c r="T28" s="10">
        <v>40089.144999999997</v>
      </c>
      <c r="U28" s="10">
        <v>43052.17</v>
      </c>
    </row>
    <row r="29" spans="1:1016 1028:3062 3074:4096 4108:6142 6154:8188 8200:10234 10246:12280 12292:14326 14338:15360 15372:16372" x14ac:dyDescent="0.2">
      <c r="A29" s="48" t="s">
        <v>74</v>
      </c>
      <c r="B29" s="2" t="s">
        <v>75</v>
      </c>
      <c r="C29" s="4" t="s">
        <v>34</v>
      </c>
      <c r="D29" s="15" t="s">
        <v>76</v>
      </c>
      <c r="E29" s="4" t="s">
        <v>36</v>
      </c>
      <c r="F29" s="1">
        <v>48.04</v>
      </c>
      <c r="G29" s="1">
        <v>56.269999999999996</v>
      </c>
      <c r="H29" s="1">
        <v>56.279999999999994</v>
      </c>
      <c r="I29" s="1">
        <v>64.5</v>
      </c>
      <c r="J29" s="1">
        <v>64.510000000000005</v>
      </c>
      <c r="K29" s="1">
        <v>72.740000000000009</v>
      </c>
      <c r="L29" s="1">
        <v>72.750000000000014</v>
      </c>
      <c r="M29" s="1">
        <v>80.97</v>
      </c>
      <c r="N29" s="1">
        <v>99923.199999999997</v>
      </c>
      <c r="O29" s="1">
        <v>117045.70000000001</v>
      </c>
      <c r="P29" s="1">
        <v>117045.71</v>
      </c>
      <c r="Q29" s="10">
        <v>134168.20000000001</v>
      </c>
      <c r="R29" s="10">
        <v>134168.21000000002</v>
      </c>
      <c r="S29" s="10">
        <v>151290.71000000002</v>
      </c>
      <c r="T29" s="10">
        <v>151290.72000000003</v>
      </c>
      <c r="U29" s="10">
        <v>168413.21</v>
      </c>
    </row>
    <row r="30" spans="1:1016 1028:3062 3074:4096 4108:6142 6154:8188 8200:10234 10246:12280 12292:14326 14338:15360 15372:16372" x14ac:dyDescent="0.2">
      <c r="A30" s="48" t="s">
        <v>77</v>
      </c>
      <c r="B30" s="2" t="s">
        <v>990</v>
      </c>
      <c r="C30" s="4" t="s">
        <v>34</v>
      </c>
      <c r="D30" s="15" t="s">
        <v>225</v>
      </c>
      <c r="E30" s="4" t="s">
        <v>36</v>
      </c>
      <c r="F30" s="1">
        <v>62.02</v>
      </c>
      <c r="G30" s="1">
        <v>73.489999999999995</v>
      </c>
      <c r="H30" s="1">
        <v>73.5</v>
      </c>
      <c r="I30" s="1">
        <v>84.96</v>
      </c>
      <c r="J30" s="1">
        <v>84.97</v>
      </c>
      <c r="K30" s="1">
        <v>96.435000000000002</v>
      </c>
      <c r="L30" s="1">
        <v>96.445000000000007</v>
      </c>
      <c r="M30" s="1">
        <v>107.9</v>
      </c>
      <c r="N30" s="1">
        <v>129001.60000000001</v>
      </c>
      <c r="O30" s="1">
        <v>152861.35</v>
      </c>
      <c r="P30" s="1">
        <v>152861.36000000002</v>
      </c>
      <c r="Q30" s="10">
        <v>176721.1</v>
      </c>
      <c r="R30" s="10">
        <v>176721.11000000002</v>
      </c>
      <c r="S30" s="10">
        <v>200580.86</v>
      </c>
      <c r="T30" s="10">
        <v>200580.87</v>
      </c>
      <c r="U30" s="10">
        <v>224440.61</v>
      </c>
    </row>
    <row r="31" spans="1:1016 1028:3062 3074:4096 4108:6142 6154:8188 8200:10234 10246:12280 12292:14326 14338:15360 15372:16372" x14ac:dyDescent="0.2">
      <c r="A31" s="48" t="s">
        <v>79</v>
      </c>
      <c r="B31" s="2" t="s">
        <v>80</v>
      </c>
      <c r="C31" s="4" t="s">
        <v>34</v>
      </c>
      <c r="D31" s="15" t="s">
        <v>76</v>
      </c>
      <c r="E31" s="4" t="s">
        <v>36</v>
      </c>
      <c r="F31" s="1">
        <v>48.04</v>
      </c>
      <c r="G31" s="1">
        <v>56.269999999999996</v>
      </c>
      <c r="H31" s="1">
        <v>56.279999999999994</v>
      </c>
      <c r="I31" s="1">
        <v>64.5</v>
      </c>
      <c r="J31" s="1">
        <v>64.510000000000005</v>
      </c>
      <c r="K31" s="1">
        <v>72.740000000000009</v>
      </c>
      <c r="L31" s="1">
        <v>72.750000000000014</v>
      </c>
      <c r="M31" s="1">
        <v>80.97</v>
      </c>
      <c r="N31" s="1">
        <v>99923.199999999997</v>
      </c>
      <c r="O31" s="1">
        <v>117045.70000000001</v>
      </c>
      <c r="P31" s="1">
        <v>117045.71</v>
      </c>
      <c r="Q31" s="10">
        <v>134168.20000000001</v>
      </c>
      <c r="R31" s="10">
        <v>134168.21000000002</v>
      </c>
      <c r="S31" s="10">
        <v>151290.71000000002</v>
      </c>
      <c r="T31" s="10">
        <v>151290.72000000003</v>
      </c>
      <c r="U31" s="10">
        <v>168413.21</v>
      </c>
    </row>
    <row r="32" spans="1:1016 1028:3062 3074:4096 4108:6142 6154:8188 8200:10234 10246:12280 12292:14326 14338:15360 15372:16372" x14ac:dyDescent="0.2">
      <c r="A32" s="48" t="s">
        <v>83</v>
      </c>
      <c r="B32" s="2" t="s">
        <v>84</v>
      </c>
      <c r="C32" s="4" t="s">
        <v>34</v>
      </c>
      <c r="D32" s="15" t="s">
        <v>39</v>
      </c>
      <c r="E32" s="4" t="s">
        <v>36</v>
      </c>
      <c r="F32" s="1">
        <v>25</v>
      </c>
      <c r="G32" s="1">
        <v>28.85</v>
      </c>
      <c r="H32" s="1">
        <v>28.860000000000003</v>
      </c>
      <c r="I32" s="1">
        <v>32.700000000000003</v>
      </c>
      <c r="J32" s="1">
        <v>32.71</v>
      </c>
      <c r="K32" s="1">
        <v>36.56</v>
      </c>
      <c r="L32" s="1">
        <v>36.57</v>
      </c>
      <c r="M32" s="1">
        <v>40.409999999999997</v>
      </c>
      <c r="N32" s="1">
        <v>52000</v>
      </c>
      <c r="O32" s="1">
        <v>60013.035000000003</v>
      </c>
      <c r="P32" s="1">
        <v>60013.045000000006</v>
      </c>
      <c r="Q32" s="10">
        <v>68026.070000000007</v>
      </c>
      <c r="R32" s="10">
        <v>68026.080000000002</v>
      </c>
      <c r="S32" s="10">
        <v>76039.11</v>
      </c>
      <c r="T32" s="10">
        <v>76039.12</v>
      </c>
      <c r="U32" s="10">
        <v>84052.14</v>
      </c>
    </row>
    <row r="33" spans="1:21" x14ac:dyDescent="0.2">
      <c r="A33" s="48" t="s">
        <v>761</v>
      </c>
      <c r="B33" s="2" t="s">
        <v>776</v>
      </c>
      <c r="C33" s="4" t="s">
        <v>34</v>
      </c>
      <c r="D33" s="15" t="s">
        <v>38</v>
      </c>
      <c r="E33" s="4" t="s">
        <v>36</v>
      </c>
      <c r="F33" s="1">
        <v>32.31</v>
      </c>
      <c r="G33" s="1">
        <v>37.734999999999999</v>
      </c>
      <c r="H33" s="1">
        <v>37.744999999999997</v>
      </c>
      <c r="I33" s="1">
        <v>43.16</v>
      </c>
      <c r="J33" s="1">
        <v>43.169999999999995</v>
      </c>
      <c r="K33" s="1">
        <v>48.589999999999996</v>
      </c>
      <c r="L33" s="1">
        <v>48.599999999999994</v>
      </c>
      <c r="M33" s="1">
        <v>54.01</v>
      </c>
      <c r="N33" s="1">
        <v>67204.800000000003</v>
      </c>
      <c r="O33" s="1">
        <v>78489.02</v>
      </c>
      <c r="P33" s="1">
        <v>78489.03</v>
      </c>
      <c r="Q33" s="10">
        <v>89773.24</v>
      </c>
      <c r="R33" s="10">
        <v>89773.25</v>
      </c>
      <c r="S33" s="10">
        <v>101057.45999999999</v>
      </c>
      <c r="T33" s="10">
        <v>101057.46999999999</v>
      </c>
      <c r="U33" s="10">
        <v>112341.67</v>
      </c>
    </row>
    <row r="34" spans="1:21" x14ac:dyDescent="0.2">
      <c r="A34" s="48" t="s">
        <v>85</v>
      </c>
      <c r="B34" s="2" t="s">
        <v>86</v>
      </c>
      <c r="C34" s="4" t="s">
        <v>34</v>
      </c>
      <c r="D34" s="15" t="s">
        <v>76</v>
      </c>
      <c r="E34" s="4" t="s">
        <v>36</v>
      </c>
      <c r="F34" s="1">
        <v>48.04</v>
      </c>
      <c r="G34" s="1">
        <v>56.269999999999996</v>
      </c>
      <c r="H34" s="1">
        <v>56.279999999999994</v>
      </c>
      <c r="I34" s="1">
        <v>64.5</v>
      </c>
      <c r="J34" s="1">
        <v>64.510000000000005</v>
      </c>
      <c r="K34" s="1">
        <v>72.740000000000009</v>
      </c>
      <c r="L34" s="1">
        <v>72.750000000000014</v>
      </c>
      <c r="M34" s="1">
        <v>80.97</v>
      </c>
      <c r="N34" s="1">
        <v>99923.199999999997</v>
      </c>
      <c r="O34" s="1">
        <v>117045.70000000001</v>
      </c>
      <c r="P34" s="1">
        <v>117045.71</v>
      </c>
      <c r="Q34" s="10">
        <v>134168.20000000001</v>
      </c>
      <c r="R34" s="10">
        <v>134168.21000000002</v>
      </c>
      <c r="S34" s="10">
        <v>151290.71000000002</v>
      </c>
      <c r="T34" s="10">
        <v>151290.72000000003</v>
      </c>
      <c r="U34" s="6">
        <v>168413.21</v>
      </c>
    </row>
    <row r="35" spans="1:21" x14ac:dyDescent="0.2">
      <c r="A35" s="48" t="s">
        <v>87</v>
      </c>
      <c r="B35" s="2" t="s">
        <v>991</v>
      </c>
      <c r="C35" s="4" t="s">
        <v>34</v>
      </c>
      <c r="D35" s="15" t="s">
        <v>50</v>
      </c>
      <c r="E35" s="4" t="s">
        <v>36</v>
      </c>
      <c r="F35" s="1">
        <v>36.81</v>
      </c>
      <c r="G35" s="1">
        <v>42.995000000000005</v>
      </c>
      <c r="H35" s="1">
        <v>43.005000000000003</v>
      </c>
      <c r="I35" s="1">
        <v>49.18</v>
      </c>
      <c r="J35" s="1">
        <v>49.19</v>
      </c>
      <c r="K35" s="1">
        <v>55.364999999999995</v>
      </c>
      <c r="L35" s="1">
        <v>55.374999999999993</v>
      </c>
      <c r="M35" s="1">
        <v>61.54</v>
      </c>
      <c r="N35" s="1">
        <v>76564.800000000003</v>
      </c>
      <c r="O35" s="1">
        <v>89425.86</v>
      </c>
      <c r="P35" s="1">
        <v>89425.87</v>
      </c>
      <c r="Q35" s="10">
        <v>102286.92</v>
      </c>
      <c r="R35" s="10">
        <v>102286.93</v>
      </c>
      <c r="S35" s="10">
        <v>115147.98499999999</v>
      </c>
      <c r="T35" s="10">
        <v>115147.99499999998</v>
      </c>
      <c r="U35" s="6">
        <v>128009.04</v>
      </c>
    </row>
    <row r="36" spans="1:21" x14ac:dyDescent="0.2">
      <c r="A36" s="48" t="s">
        <v>781</v>
      </c>
      <c r="B36" s="2" t="s">
        <v>782</v>
      </c>
      <c r="C36" s="4" t="s">
        <v>34</v>
      </c>
      <c r="D36" s="15" t="s">
        <v>81</v>
      </c>
      <c r="E36" s="4" t="s">
        <v>36</v>
      </c>
      <c r="F36" s="1">
        <v>42.63</v>
      </c>
      <c r="G36" s="1">
        <v>49.64</v>
      </c>
      <c r="H36" s="1">
        <v>49.65</v>
      </c>
      <c r="I36" s="1">
        <v>56.65</v>
      </c>
      <c r="J36" s="1">
        <v>56.66</v>
      </c>
      <c r="K36" s="1">
        <v>63.78</v>
      </c>
      <c r="L36" s="1">
        <v>63.79</v>
      </c>
      <c r="M36" s="1">
        <v>70.900000000000006</v>
      </c>
      <c r="N36" s="1">
        <v>88192</v>
      </c>
      <c r="O36" s="1">
        <v>103011.97</v>
      </c>
      <c r="P36" s="1">
        <v>103011.98</v>
      </c>
      <c r="Q36" s="10">
        <v>117831.94</v>
      </c>
      <c r="R36" s="10">
        <v>117831.95</v>
      </c>
      <c r="S36" s="10">
        <v>132651.92000000001</v>
      </c>
      <c r="T36" s="10">
        <v>132651.93000000002</v>
      </c>
      <c r="U36" s="6">
        <v>147471.89000000001</v>
      </c>
    </row>
    <row r="37" spans="1:21" x14ac:dyDescent="0.2">
      <c r="A37" s="48" t="s">
        <v>88</v>
      </c>
      <c r="B37" s="2" t="s">
        <v>89</v>
      </c>
      <c r="C37" s="4" t="s">
        <v>34</v>
      </c>
      <c r="D37" s="15" t="s">
        <v>37</v>
      </c>
      <c r="E37" s="4" t="s">
        <v>36</v>
      </c>
      <c r="F37" s="1">
        <v>29.04</v>
      </c>
      <c r="G37" s="1">
        <v>33.515000000000001</v>
      </c>
      <c r="H37" s="1">
        <v>33.524999999999999</v>
      </c>
      <c r="I37" s="1">
        <v>37.99</v>
      </c>
      <c r="J37" s="1">
        <v>38</v>
      </c>
      <c r="K37" s="1">
        <v>42.465000000000003</v>
      </c>
      <c r="L37" s="1">
        <v>42.475000000000001</v>
      </c>
      <c r="M37" s="1">
        <v>46.93</v>
      </c>
      <c r="N37" s="1">
        <v>60403.199999999997</v>
      </c>
      <c r="O37" s="1">
        <v>69708.19</v>
      </c>
      <c r="P37" s="1">
        <v>69708.2</v>
      </c>
      <c r="Q37" s="10">
        <v>79013.179999999993</v>
      </c>
      <c r="R37" s="10">
        <v>79013.189999999988</v>
      </c>
      <c r="S37" s="10">
        <v>88318.18</v>
      </c>
      <c r="T37" s="10">
        <v>88318.189999999988</v>
      </c>
      <c r="U37" s="10">
        <v>97623.17</v>
      </c>
    </row>
    <row r="38" spans="1:21" x14ac:dyDescent="0.2">
      <c r="A38" s="48" t="s">
        <v>91</v>
      </c>
      <c r="B38" s="2" t="s">
        <v>92</v>
      </c>
      <c r="C38" s="4" t="s">
        <v>34</v>
      </c>
      <c r="D38" s="15" t="s">
        <v>38</v>
      </c>
      <c r="E38" s="4" t="s">
        <v>36</v>
      </c>
      <c r="F38" s="1">
        <v>32.31</v>
      </c>
      <c r="G38" s="1">
        <v>37.734999999999999</v>
      </c>
      <c r="H38" s="1">
        <v>37.744999999999997</v>
      </c>
      <c r="I38" s="1">
        <v>43.16</v>
      </c>
      <c r="J38" s="1">
        <v>43.169999999999995</v>
      </c>
      <c r="K38" s="1">
        <v>48.589999999999996</v>
      </c>
      <c r="L38" s="1">
        <v>48.599999999999994</v>
      </c>
      <c r="M38" s="1">
        <v>54.01</v>
      </c>
      <c r="N38" s="1">
        <v>67204.800000000003</v>
      </c>
      <c r="O38" s="1">
        <v>78489.02</v>
      </c>
      <c r="P38" s="1">
        <v>78489.03</v>
      </c>
      <c r="Q38" s="10">
        <v>89773.24</v>
      </c>
      <c r="R38" s="10">
        <v>89773.25</v>
      </c>
      <c r="S38" s="10">
        <v>101057.45999999999</v>
      </c>
      <c r="T38" s="10">
        <v>101057.46999999999</v>
      </c>
      <c r="U38" s="10">
        <v>112341.67</v>
      </c>
    </row>
    <row r="39" spans="1:21" x14ac:dyDescent="0.2">
      <c r="A39" s="49" t="s">
        <v>949</v>
      </c>
      <c r="B39" s="2" t="s">
        <v>950</v>
      </c>
      <c r="C39" s="4" t="s">
        <v>66</v>
      </c>
      <c r="D39" s="15" t="s">
        <v>204</v>
      </c>
      <c r="E39" s="4" t="s">
        <v>16</v>
      </c>
      <c r="F39" s="1">
        <v>29.04</v>
      </c>
      <c r="G39" s="1">
        <v>33.515000000000001</v>
      </c>
      <c r="H39" s="1">
        <v>33.524999999999999</v>
      </c>
      <c r="I39" s="1">
        <v>37.99</v>
      </c>
      <c r="J39" s="1">
        <v>38</v>
      </c>
      <c r="K39" s="1">
        <v>42.465000000000003</v>
      </c>
      <c r="L39" s="1">
        <v>42.475000000000001</v>
      </c>
      <c r="M39" s="1">
        <v>46.93</v>
      </c>
      <c r="N39" s="1">
        <v>60403.199999999997</v>
      </c>
      <c r="O39" s="1">
        <v>69708.19</v>
      </c>
      <c r="P39" s="1">
        <v>69708.2</v>
      </c>
      <c r="Q39" s="10">
        <v>79013.179999999993</v>
      </c>
      <c r="R39" s="10">
        <v>79013.189999999988</v>
      </c>
      <c r="S39" s="10">
        <v>88318.18</v>
      </c>
      <c r="T39" s="10">
        <v>88318.189999999988</v>
      </c>
      <c r="U39" s="6">
        <v>97623.17</v>
      </c>
    </row>
    <row r="40" spans="1:21" x14ac:dyDescent="0.2">
      <c r="A40" s="48" t="s">
        <v>93</v>
      </c>
      <c r="B40" s="2" t="s">
        <v>94</v>
      </c>
      <c r="C40" s="4" t="s">
        <v>34</v>
      </c>
      <c r="D40" s="15" t="s">
        <v>95</v>
      </c>
      <c r="E40" s="4" t="s">
        <v>36</v>
      </c>
      <c r="F40" s="1">
        <v>62.02</v>
      </c>
      <c r="G40" s="1">
        <v>73.489999999999995</v>
      </c>
      <c r="H40" s="1">
        <v>73.5</v>
      </c>
      <c r="I40" s="1">
        <v>84.96</v>
      </c>
      <c r="J40" s="1">
        <v>84.97</v>
      </c>
      <c r="K40" s="1">
        <v>96.435000000000002</v>
      </c>
      <c r="L40" s="1">
        <v>96.445000000000007</v>
      </c>
      <c r="M40" s="1">
        <v>107.9</v>
      </c>
      <c r="N40" s="1">
        <v>129001.60000000001</v>
      </c>
      <c r="O40" s="1">
        <v>152861.35</v>
      </c>
      <c r="P40" s="1">
        <v>152861.36000000002</v>
      </c>
      <c r="Q40" s="10">
        <v>176721.1</v>
      </c>
      <c r="R40" s="10">
        <v>176721.11000000002</v>
      </c>
      <c r="S40" s="10">
        <v>200580.86</v>
      </c>
      <c r="T40" s="10">
        <v>200580.87</v>
      </c>
      <c r="U40" s="10">
        <v>224440.61</v>
      </c>
    </row>
    <row r="41" spans="1:21" x14ac:dyDescent="0.2">
      <c r="A41" s="49" t="s">
        <v>835</v>
      </c>
      <c r="B41" s="2" t="s">
        <v>842</v>
      </c>
      <c r="C41" s="4" t="s">
        <v>34</v>
      </c>
      <c r="D41" s="15" t="s">
        <v>133</v>
      </c>
      <c r="E41" s="4" t="s">
        <v>36</v>
      </c>
      <c r="F41" s="1">
        <v>62.97</v>
      </c>
      <c r="G41" s="1">
        <v>73.765000000000001</v>
      </c>
      <c r="H41" s="1">
        <v>73.775000000000006</v>
      </c>
      <c r="I41" s="1">
        <v>84.56</v>
      </c>
      <c r="J41" s="1">
        <v>84.570000000000007</v>
      </c>
      <c r="K41" s="1">
        <v>95.355000000000004</v>
      </c>
      <c r="L41" s="1">
        <v>95.365000000000009</v>
      </c>
      <c r="M41" s="1">
        <v>106.14</v>
      </c>
      <c r="N41" s="1">
        <v>130977.60000000001</v>
      </c>
      <c r="O41" s="1">
        <v>153427.58500000002</v>
      </c>
      <c r="P41" s="1">
        <v>153427.59500000003</v>
      </c>
      <c r="Q41" s="10">
        <v>175877.57</v>
      </c>
      <c r="R41" s="10">
        <v>175877.58000000002</v>
      </c>
      <c r="S41" s="10">
        <v>198327.55499999999</v>
      </c>
      <c r="T41" s="10">
        <v>198327.565</v>
      </c>
      <c r="U41" s="6">
        <v>220777.53</v>
      </c>
    </row>
    <row r="42" spans="1:21" x14ac:dyDescent="0.2">
      <c r="A42" s="48" t="s">
        <v>96</v>
      </c>
      <c r="B42" s="2" t="s">
        <v>97</v>
      </c>
      <c r="C42" s="4" t="s">
        <v>34</v>
      </c>
      <c r="D42" s="15" t="s">
        <v>38</v>
      </c>
      <c r="E42" s="4" t="s">
        <v>36</v>
      </c>
      <c r="F42" s="1">
        <v>32.31</v>
      </c>
      <c r="G42" s="1">
        <v>37.734999999999999</v>
      </c>
      <c r="H42" s="1">
        <v>37.744999999999997</v>
      </c>
      <c r="I42" s="1">
        <v>43.16</v>
      </c>
      <c r="J42" s="1">
        <v>43.169999999999995</v>
      </c>
      <c r="K42" s="1">
        <v>48.589999999999996</v>
      </c>
      <c r="L42" s="1">
        <v>48.599999999999994</v>
      </c>
      <c r="M42" s="1">
        <v>54.01</v>
      </c>
      <c r="N42" s="1">
        <v>67204.800000000003</v>
      </c>
      <c r="O42" s="1">
        <v>78489.02</v>
      </c>
      <c r="P42" s="1">
        <v>78489.03</v>
      </c>
      <c r="Q42" s="10">
        <v>89773.24</v>
      </c>
      <c r="R42" s="10">
        <v>89773.25</v>
      </c>
      <c r="S42" s="10">
        <v>101057.45999999999</v>
      </c>
      <c r="T42" s="10">
        <v>101057.46999999999</v>
      </c>
      <c r="U42" s="10">
        <v>112341.67</v>
      </c>
    </row>
    <row r="43" spans="1:21" x14ac:dyDescent="0.2">
      <c r="A43" s="48" t="s">
        <v>98</v>
      </c>
      <c r="B43" s="2" t="s">
        <v>99</v>
      </c>
      <c r="C43" s="4" t="s">
        <v>14</v>
      </c>
      <c r="D43" s="15" t="s">
        <v>100</v>
      </c>
      <c r="E43" s="4" t="s">
        <v>16</v>
      </c>
      <c r="F43" s="1">
        <v>25</v>
      </c>
      <c r="G43" s="1">
        <v>28.85</v>
      </c>
      <c r="H43" s="1">
        <v>28.860000000000003</v>
      </c>
      <c r="I43" s="1">
        <v>32.700000000000003</v>
      </c>
      <c r="J43" s="1">
        <v>32.71</v>
      </c>
      <c r="K43" s="1">
        <v>36.56</v>
      </c>
      <c r="L43" s="1">
        <v>36.57</v>
      </c>
      <c r="M43" s="1">
        <v>40.409999999999997</v>
      </c>
      <c r="N43" s="1">
        <v>52000</v>
      </c>
      <c r="O43" s="1">
        <v>60013.035000000003</v>
      </c>
      <c r="P43" s="1">
        <v>60013.045000000006</v>
      </c>
      <c r="Q43" s="10">
        <v>68026.070000000007</v>
      </c>
      <c r="R43" s="10">
        <v>68026.080000000002</v>
      </c>
      <c r="S43" s="10">
        <v>76039.11</v>
      </c>
      <c r="T43" s="10">
        <v>76039.12</v>
      </c>
      <c r="U43" s="10">
        <v>84052.14</v>
      </c>
    </row>
    <row r="44" spans="1:21" x14ac:dyDescent="0.2">
      <c r="A44" s="48" t="s">
        <v>101</v>
      </c>
      <c r="B44" s="2" t="s">
        <v>102</v>
      </c>
      <c r="C44" s="4" t="s">
        <v>34</v>
      </c>
      <c r="D44" s="15" t="s">
        <v>82</v>
      </c>
      <c r="E44" s="4" t="s">
        <v>36</v>
      </c>
      <c r="F44" s="1">
        <v>49.83</v>
      </c>
      <c r="G44" s="1">
        <v>57.69</v>
      </c>
      <c r="H44" s="1">
        <v>57.699999999999996</v>
      </c>
      <c r="I44" s="1">
        <v>65.55</v>
      </c>
      <c r="J44" s="1">
        <v>65.56</v>
      </c>
      <c r="K44" s="1">
        <v>73.42</v>
      </c>
      <c r="L44" s="1">
        <v>73.430000000000007</v>
      </c>
      <c r="M44" s="1">
        <v>81.28</v>
      </c>
      <c r="N44" s="1">
        <v>103646.39999999999</v>
      </c>
      <c r="O44" s="1">
        <v>119998.08499999999</v>
      </c>
      <c r="P44" s="1">
        <v>119998.09499999999</v>
      </c>
      <c r="Q44" s="10">
        <v>136349.76999999999</v>
      </c>
      <c r="R44" s="10">
        <v>136349.78</v>
      </c>
      <c r="S44" s="10">
        <v>152701.46000000002</v>
      </c>
      <c r="T44" s="10">
        <v>152701.47000000003</v>
      </c>
      <c r="U44" s="10">
        <v>169053.14</v>
      </c>
    </row>
    <row r="45" spans="1:21" x14ac:dyDescent="0.2">
      <c r="A45" s="49" t="s">
        <v>969</v>
      </c>
      <c r="B45" s="2" t="s">
        <v>967</v>
      </c>
      <c r="C45" s="4" t="s">
        <v>34</v>
      </c>
      <c r="D45" s="15" t="s">
        <v>105</v>
      </c>
      <c r="E45" s="4" t="s">
        <v>16</v>
      </c>
      <c r="F45" s="1">
        <v>21.59</v>
      </c>
      <c r="G45" s="1">
        <v>24.914999999999999</v>
      </c>
      <c r="H45" s="1">
        <v>24.925000000000001</v>
      </c>
      <c r="I45" s="1">
        <v>28.24</v>
      </c>
      <c r="J45" s="1">
        <v>28.25</v>
      </c>
      <c r="K45" s="1">
        <v>31.565000000000001</v>
      </c>
      <c r="L45" s="1">
        <v>31.575000000000003</v>
      </c>
      <c r="M45" s="1">
        <v>34.880000000000003</v>
      </c>
      <c r="N45" s="1">
        <v>44907.199999999997</v>
      </c>
      <c r="O45" s="1">
        <v>51819.244999999995</v>
      </c>
      <c r="P45" s="1">
        <v>51819.254999999997</v>
      </c>
      <c r="Q45" s="10">
        <v>58731.29</v>
      </c>
      <c r="R45" s="10">
        <v>58731.3</v>
      </c>
      <c r="S45" s="10">
        <v>65643.34</v>
      </c>
      <c r="T45" s="10">
        <v>65643.349999999991</v>
      </c>
      <c r="U45" s="6">
        <v>72555.38</v>
      </c>
    </row>
    <row r="46" spans="1:21" x14ac:dyDescent="0.2">
      <c r="A46" s="49" t="s">
        <v>968</v>
      </c>
      <c r="B46" s="2" t="s">
        <v>966</v>
      </c>
      <c r="C46" s="4" t="s">
        <v>34</v>
      </c>
      <c r="D46" s="15" t="s">
        <v>50</v>
      </c>
      <c r="E46" s="4" t="s">
        <v>36</v>
      </c>
      <c r="F46" s="1">
        <v>36.81</v>
      </c>
      <c r="G46" s="1">
        <v>42.995000000000005</v>
      </c>
      <c r="H46" s="1">
        <v>43.005000000000003</v>
      </c>
      <c r="I46" s="1">
        <v>49.18</v>
      </c>
      <c r="J46" s="1">
        <v>49.19</v>
      </c>
      <c r="K46" s="1">
        <v>55.364999999999995</v>
      </c>
      <c r="L46" s="1">
        <v>55.374999999999993</v>
      </c>
      <c r="M46" s="1">
        <v>61.54</v>
      </c>
      <c r="N46" s="1">
        <v>76564.800000000003</v>
      </c>
      <c r="O46" s="1">
        <v>89425.86</v>
      </c>
      <c r="P46" s="1">
        <v>89425.87</v>
      </c>
      <c r="Q46" s="10">
        <v>102286.92</v>
      </c>
      <c r="R46" s="10">
        <v>102286.93</v>
      </c>
      <c r="S46" s="10">
        <v>115147.98499999999</v>
      </c>
      <c r="T46" s="10">
        <v>115147.99499999998</v>
      </c>
      <c r="U46" s="6">
        <v>128009.04</v>
      </c>
    </row>
    <row r="47" spans="1:21" x14ac:dyDescent="0.2">
      <c r="A47" s="48" t="s">
        <v>803</v>
      </c>
      <c r="B47" s="2" t="s">
        <v>804</v>
      </c>
      <c r="C47" s="4" t="s">
        <v>14</v>
      </c>
      <c r="D47" s="15" t="s">
        <v>15</v>
      </c>
      <c r="E47" s="4" t="s">
        <v>16</v>
      </c>
      <c r="F47" s="1">
        <v>21.59</v>
      </c>
      <c r="G47" s="1">
        <v>24.914999999999999</v>
      </c>
      <c r="H47" s="1">
        <v>24.925000000000001</v>
      </c>
      <c r="I47" s="1">
        <v>28.24</v>
      </c>
      <c r="J47" s="1">
        <v>28.25</v>
      </c>
      <c r="K47" s="1">
        <v>31.565000000000001</v>
      </c>
      <c r="L47" s="1">
        <v>31.575000000000003</v>
      </c>
      <c r="M47" s="1">
        <v>34.880000000000003</v>
      </c>
      <c r="N47" s="1">
        <v>44907.199999999997</v>
      </c>
      <c r="O47" s="1">
        <v>51819.244999999995</v>
      </c>
      <c r="P47" s="1">
        <v>51819.254999999997</v>
      </c>
      <c r="Q47" s="10">
        <v>58731.29</v>
      </c>
      <c r="R47" s="10">
        <v>58731.3</v>
      </c>
      <c r="S47" s="10">
        <v>65643.34</v>
      </c>
      <c r="T47" s="10">
        <v>65643.349999999991</v>
      </c>
      <c r="U47" s="10">
        <v>72555.38</v>
      </c>
    </row>
    <row r="48" spans="1:21" x14ac:dyDescent="0.2">
      <c r="A48" s="48" t="s">
        <v>107</v>
      </c>
      <c r="B48" s="2" t="s">
        <v>108</v>
      </c>
      <c r="C48" s="4" t="s">
        <v>34</v>
      </c>
      <c r="D48" s="15" t="s">
        <v>45</v>
      </c>
      <c r="E48" s="4" t="s">
        <v>36</v>
      </c>
      <c r="F48" s="1">
        <v>21.59</v>
      </c>
      <c r="G48" s="1">
        <v>24.914999999999999</v>
      </c>
      <c r="H48" s="1">
        <v>24.925000000000001</v>
      </c>
      <c r="I48" s="1">
        <v>28.24</v>
      </c>
      <c r="J48" s="1">
        <v>28.25</v>
      </c>
      <c r="K48" s="1">
        <v>31.565000000000001</v>
      </c>
      <c r="L48" s="1">
        <v>31.575000000000003</v>
      </c>
      <c r="M48" s="1">
        <v>34.880000000000003</v>
      </c>
      <c r="N48" s="1">
        <v>44907.199999999997</v>
      </c>
      <c r="O48" s="1">
        <v>51819.244999999995</v>
      </c>
      <c r="P48" s="1">
        <v>51819.254999999997</v>
      </c>
      <c r="Q48" s="10">
        <v>58731.29</v>
      </c>
      <c r="R48" s="10">
        <v>58731.3</v>
      </c>
      <c r="S48" s="10">
        <v>65643.34</v>
      </c>
      <c r="T48" s="10">
        <v>65643.349999999991</v>
      </c>
      <c r="U48" s="10">
        <v>72555.38</v>
      </c>
    </row>
    <row r="49" spans="1:22" x14ac:dyDescent="0.2">
      <c r="A49" s="48" t="s">
        <v>110</v>
      </c>
      <c r="B49" s="2" t="s">
        <v>992</v>
      </c>
      <c r="C49" s="4" t="s">
        <v>66</v>
      </c>
      <c r="D49" s="15" t="s">
        <v>19</v>
      </c>
      <c r="E49" s="4" t="s">
        <v>16</v>
      </c>
      <c r="F49" s="1">
        <v>25.65</v>
      </c>
      <c r="G49" s="1">
        <v>29.599999999999998</v>
      </c>
      <c r="H49" s="1">
        <v>29.61</v>
      </c>
      <c r="I49" s="1">
        <v>33.549999999999997</v>
      </c>
      <c r="J49" s="1">
        <v>33.559999999999995</v>
      </c>
      <c r="K49" s="1">
        <v>37.504999999999995</v>
      </c>
      <c r="L49" s="1">
        <v>37.514999999999993</v>
      </c>
      <c r="M49" s="1">
        <v>41.45</v>
      </c>
      <c r="N49" s="1">
        <v>53352</v>
      </c>
      <c r="O49" s="1">
        <v>61567.67</v>
      </c>
      <c r="P49" s="1">
        <v>61567.68</v>
      </c>
      <c r="Q49" s="10">
        <v>69783.34</v>
      </c>
      <c r="R49" s="10">
        <v>69783.349999999991</v>
      </c>
      <c r="S49" s="10">
        <v>77999.014999999985</v>
      </c>
      <c r="T49" s="10">
        <v>77999.02499999998</v>
      </c>
      <c r="U49" s="6">
        <v>86214.68</v>
      </c>
    </row>
    <row r="50" spans="1:22" x14ac:dyDescent="0.2">
      <c r="A50" s="48" t="s">
        <v>814</v>
      </c>
      <c r="B50" s="2" t="s">
        <v>815</v>
      </c>
      <c r="C50" s="4" t="s">
        <v>34</v>
      </c>
      <c r="D50" s="15" t="s">
        <v>38</v>
      </c>
      <c r="E50" s="4" t="s">
        <v>36</v>
      </c>
      <c r="F50" s="1">
        <v>32.31</v>
      </c>
      <c r="G50" s="1">
        <v>37.734999999999999</v>
      </c>
      <c r="H50" s="1">
        <v>37.744999999999997</v>
      </c>
      <c r="I50" s="1">
        <v>43.16</v>
      </c>
      <c r="J50" s="1">
        <v>43.169999999999995</v>
      </c>
      <c r="K50" s="1">
        <v>48.589999999999996</v>
      </c>
      <c r="L50" s="1">
        <v>48.599999999999994</v>
      </c>
      <c r="M50" s="1">
        <v>54.01</v>
      </c>
      <c r="N50" s="1">
        <v>67204.800000000003</v>
      </c>
      <c r="O50" s="1">
        <v>78489.02</v>
      </c>
      <c r="P50" s="1">
        <v>78489.03</v>
      </c>
      <c r="Q50" s="10">
        <v>89773.24</v>
      </c>
      <c r="R50" s="10">
        <v>89773.25</v>
      </c>
      <c r="S50" s="10">
        <v>101057.45999999999</v>
      </c>
      <c r="T50" s="10">
        <v>101057.46999999999</v>
      </c>
      <c r="U50" s="10">
        <v>112341.67</v>
      </c>
    </row>
    <row r="51" spans="1:22" x14ac:dyDescent="0.2">
      <c r="A51" s="48" t="s">
        <v>813</v>
      </c>
      <c r="B51" s="2" t="s">
        <v>993</v>
      </c>
      <c r="C51" s="4" t="s">
        <v>34</v>
      </c>
      <c r="D51" s="15" t="s">
        <v>50</v>
      </c>
      <c r="E51" s="4" t="s">
        <v>36</v>
      </c>
      <c r="F51" s="1">
        <v>36.81</v>
      </c>
      <c r="G51" s="1">
        <v>42.995000000000005</v>
      </c>
      <c r="H51" s="1">
        <v>43.005000000000003</v>
      </c>
      <c r="I51" s="1">
        <v>49.18</v>
      </c>
      <c r="J51" s="1">
        <v>49.19</v>
      </c>
      <c r="K51" s="1">
        <v>55.364999999999995</v>
      </c>
      <c r="L51" s="1">
        <v>55.374999999999993</v>
      </c>
      <c r="M51" s="1">
        <v>61.54</v>
      </c>
      <c r="N51" s="1">
        <v>76564.800000000003</v>
      </c>
      <c r="O51" s="1">
        <v>89425.86</v>
      </c>
      <c r="P51" s="1">
        <v>89425.87</v>
      </c>
      <c r="Q51" s="10">
        <v>102286.92</v>
      </c>
      <c r="R51" s="10">
        <v>102286.93</v>
      </c>
      <c r="S51" s="10">
        <v>115147.98499999999</v>
      </c>
      <c r="T51" s="10">
        <v>115147.99499999998</v>
      </c>
      <c r="U51" s="10">
        <v>128009.04</v>
      </c>
      <c r="V51" s="16"/>
    </row>
    <row r="52" spans="1:22" x14ac:dyDescent="0.2">
      <c r="A52" s="48" t="s">
        <v>111</v>
      </c>
      <c r="B52" s="2" t="s">
        <v>112</v>
      </c>
      <c r="C52" s="4" t="s">
        <v>34</v>
      </c>
      <c r="D52" s="15" t="s">
        <v>81</v>
      </c>
      <c r="E52" s="4" t="s">
        <v>36</v>
      </c>
      <c r="F52" s="1">
        <v>42.63</v>
      </c>
      <c r="G52" s="1">
        <v>49.64</v>
      </c>
      <c r="H52" s="1">
        <v>49.65</v>
      </c>
      <c r="I52" s="1">
        <v>56.65</v>
      </c>
      <c r="J52" s="1">
        <v>56.66</v>
      </c>
      <c r="K52" s="1">
        <v>63.78</v>
      </c>
      <c r="L52" s="1">
        <v>63.79</v>
      </c>
      <c r="M52" s="1">
        <v>70.900000000000006</v>
      </c>
      <c r="N52" s="1">
        <v>88192</v>
      </c>
      <c r="O52" s="1">
        <v>103011.97</v>
      </c>
      <c r="P52" s="1">
        <v>103011.98</v>
      </c>
      <c r="Q52" s="10">
        <v>117831.94</v>
      </c>
      <c r="R52" s="10">
        <v>117831.95</v>
      </c>
      <c r="S52" s="10">
        <v>132651.92000000001</v>
      </c>
      <c r="T52" s="10">
        <v>132651.93000000002</v>
      </c>
      <c r="U52" s="10">
        <v>147471.89000000001</v>
      </c>
      <c r="V52" s="16"/>
    </row>
    <row r="53" spans="1:22" x14ac:dyDescent="0.2">
      <c r="A53" s="48" t="s">
        <v>113</v>
      </c>
      <c r="B53" s="2" t="s">
        <v>960</v>
      </c>
      <c r="C53" s="4" t="s">
        <v>14</v>
      </c>
      <c r="D53" s="15" t="s">
        <v>72</v>
      </c>
      <c r="E53" s="4" t="s">
        <v>16</v>
      </c>
      <c r="F53" s="1">
        <v>15</v>
      </c>
      <c r="G53" s="1">
        <v>16.425000000000001</v>
      </c>
      <c r="H53" s="1">
        <v>16.435000000000002</v>
      </c>
      <c r="I53" s="1">
        <v>17.850000000000001</v>
      </c>
      <c r="J53" s="1">
        <v>17.860000000000003</v>
      </c>
      <c r="K53" s="1">
        <v>19.28</v>
      </c>
      <c r="L53" s="1">
        <v>19.290000000000003</v>
      </c>
      <c r="M53" s="1">
        <v>20.7</v>
      </c>
      <c r="N53" s="1">
        <v>31200</v>
      </c>
      <c r="O53" s="1">
        <v>34163.044999999998</v>
      </c>
      <c r="P53" s="1">
        <v>34163.055</v>
      </c>
      <c r="Q53" s="10">
        <v>37126.089999999997</v>
      </c>
      <c r="R53" s="10">
        <v>37126.1</v>
      </c>
      <c r="S53" s="10">
        <v>40089.134999999995</v>
      </c>
      <c r="T53" s="10">
        <v>40089.144999999997</v>
      </c>
      <c r="U53" s="10">
        <v>43052.17</v>
      </c>
    </row>
    <row r="54" spans="1:22" x14ac:dyDescent="0.2">
      <c r="A54" s="48" t="s">
        <v>114</v>
      </c>
      <c r="B54" s="2" t="s">
        <v>115</v>
      </c>
      <c r="C54" s="4" t="s">
        <v>34</v>
      </c>
      <c r="D54" s="15" t="s">
        <v>104</v>
      </c>
      <c r="E54" s="4" t="s">
        <v>36</v>
      </c>
      <c r="F54" s="1">
        <v>42.4</v>
      </c>
      <c r="G54" s="1">
        <v>49.524999999999999</v>
      </c>
      <c r="H54" s="1">
        <v>49.534999999999997</v>
      </c>
      <c r="I54" s="1">
        <v>56.65</v>
      </c>
      <c r="J54" s="1">
        <v>56.66</v>
      </c>
      <c r="K54" s="1">
        <v>63.78</v>
      </c>
      <c r="L54" s="1">
        <v>63.79</v>
      </c>
      <c r="M54" s="1">
        <v>70.900000000000006</v>
      </c>
      <c r="N54" s="1">
        <v>88192</v>
      </c>
      <c r="O54" s="1">
        <v>103011.97</v>
      </c>
      <c r="P54" s="1">
        <v>103011.98</v>
      </c>
      <c r="Q54" s="10">
        <v>117831.94</v>
      </c>
      <c r="R54" s="10">
        <v>117831.95</v>
      </c>
      <c r="S54" s="10">
        <v>132651.92000000001</v>
      </c>
      <c r="T54" s="10">
        <v>132651.93000000002</v>
      </c>
      <c r="U54" s="10">
        <v>147471.89000000001</v>
      </c>
    </row>
    <row r="55" spans="1:22" x14ac:dyDescent="0.2">
      <c r="A55" s="48" t="s">
        <v>116</v>
      </c>
      <c r="B55" s="2" t="s">
        <v>117</v>
      </c>
      <c r="C55" s="4" t="s">
        <v>34</v>
      </c>
      <c r="D55" s="15" t="s">
        <v>37</v>
      </c>
      <c r="E55" s="4" t="s">
        <v>36</v>
      </c>
      <c r="F55" s="1">
        <v>29.04</v>
      </c>
      <c r="G55" s="1">
        <v>33.515000000000001</v>
      </c>
      <c r="H55" s="1">
        <v>33.524999999999999</v>
      </c>
      <c r="I55" s="1">
        <v>37.99</v>
      </c>
      <c r="J55" s="1">
        <v>38</v>
      </c>
      <c r="K55" s="1">
        <v>42.465000000000003</v>
      </c>
      <c r="L55" s="1">
        <v>42.475000000000001</v>
      </c>
      <c r="M55" s="1">
        <v>46.93</v>
      </c>
      <c r="N55" s="1">
        <v>60403.199999999997</v>
      </c>
      <c r="O55" s="1">
        <v>69708.19</v>
      </c>
      <c r="P55" s="1">
        <v>69708.2</v>
      </c>
      <c r="Q55" s="10">
        <v>79013.179999999993</v>
      </c>
      <c r="R55" s="10">
        <v>79013.189999999988</v>
      </c>
      <c r="S55" s="10">
        <v>88318.18</v>
      </c>
      <c r="T55" s="10">
        <v>88318.189999999988</v>
      </c>
      <c r="U55" s="10">
        <v>97623.17</v>
      </c>
    </row>
    <row r="56" spans="1:22" x14ac:dyDescent="0.2">
      <c r="A56" s="48" t="s">
        <v>118</v>
      </c>
      <c r="B56" s="2" t="s">
        <v>119</v>
      </c>
      <c r="C56" s="4" t="s">
        <v>34</v>
      </c>
      <c r="D56" s="15" t="s">
        <v>50</v>
      </c>
      <c r="E56" s="4" t="s">
        <v>36</v>
      </c>
      <c r="F56" s="1">
        <v>36.81</v>
      </c>
      <c r="G56" s="1">
        <v>42.995000000000005</v>
      </c>
      <c r="H56" s="1">
        <v>43.005000000000003</v>
      </c>
      <c r="I56" s="1">
        <v>49.18</v>
      </c>
      <c r="J56" s="1">
        <v>49.19</v>
      </c>
      <c r="K56" s="1">
        <v>55.364999999999995</v>
      </c>
      <c r="L56" s="1">
        <v>55.374999999999993</v>
      </c>
      <c r="M56" s="1">
        <v>61.54</v>
      </c>
      <c r="N56" s="1">
        <v>76564.800000000003</v>
      </c>
      <c r="O56" s="1">
        <v>89425.86</v>
      </c>
      <c r="P56" s="1">
        <v>89425.87</v>
      </c>
      <c r="Q56" s="10">
        <v>102286.92</v>
      </c>
      <c r="R56" s="10">
        <v>102286.93</v>
      </c>
      <c r="S56" s="10">
        <v>115147.98499999999</v>
      </c>
      <c r="T56" s="10">
        <v>115147.99499999998</v>
      </c>
      <c r="U56" s="10">
        <v>128009.04</v>
      </c>
    </row>
    <row r="57" spans="1:22" x14ac:dyDescent="0.2">
      <c r="A57" s="48" t="s">
        <v>120</v>
      </c>
      <c r="B57" s="2" t="s">
        <v>121</v>
      </c>
      <c r="C57" s="4" t="s">
        <v>34</v>
      </c>
      <c r="D57" s="15" t="s">
        <v>68</v>
      </c>
      <c r="E57" s="4" t="s">
        <v>36</v>
      </c>
      <c r="F57" s="1">
        <v>29.36</v>
      </c>
      <c r="G57" s="1">
        <v>33.879999999999995</v>
      </c>
      <c r="H57" s="1">
        <v>33.889999999999993</v>
      </c>
      <c r="I57" s="1">
        <v>38.4</v>
      </c>
      <c r="J57" s="1">
        <v>38.409999999999997</v>
      </c>
      <c r="K57" s="1">
        <v>42.924999999999997</v>
      </c>
      <c r="L57" s="1">
        <v>42.934999999999995</v>
      </c>
      <c r="M57" s="1">
        <v>47.44</v>
      </c>
      <c r="N57" s="1">
        <v>61068.800000000003</v>
      </c>
      <c r="O57" s="1">
        <v>70472.195000000007</v>
      </c>
      <c r="P57" s="1">
        <v>70472.205000000002</v>
      </c>
      <c r="Q57" s="10">
        <v>79875.59</v>
      </c>
      <c r="R57" s="10">
        <v>79875.599999999991</v>
      </c>
      <c r="S57" s="10">
        <v>89278.984999999986</v>
      </c>
      <c r="T57" s="10">
        <v>89278.994999999981</v>
      </c>
      <c r="U57" s="10">
        <v>98682.37</v>
      </c>
    </row>
    <row r="58" spans="1:22" x14ac:dyDescent="0.2">
      <c r="A58" s="48" t="s">
        <v>122</v>
      </c>
      <c r="B58" s="2" t="s">
        <v>123</v>
      </c>
      <c r="C58" s="4" t="s">
        <v>34</v>
      </c>
      <c r="D58" s="15" t="s">
        <v>47</v>
      </c>
      <c r="E58" s="4" t="s">
        <v>36</v>
      </c>
      <c r="F58" s="1">
        <v>33.159999999999997</v>
      </c>
      <c r="G58" s="1">
        <v>38.269999999999996</v>
      </c>
      <c r="H58" s="1">
        <v>38.279999999999994</v>
      </c>
      <c r="I58" s="1">
        <v>43.38</v>
      </c>
      <c r="J58" s="1">
        <v>43.39</v>
      </c>
      <c r="K58" s="1">
        <v>48.495000000000005</v>
      </c>
      <c r="L58" s="1">
        <v>48.505000000000003</v>
      </c>
      <c r="M58" s="1">
        <v>53.6</v>
      </c>
      <c r="N58" s="1">
        <v>68972.800000000003</v>
      </c>
      <c r="O58" s="1">
        <v>79599.864999999991</v>
      </c>
      <c r="P58" s="1">
        <v>79599.874999999985</v>
      </c>
      <c r="Q58" s="10">
        <v>90226.93</v>
      </c>
      <c r="R58" s="10">
        <v>90226.939999999988</v>
      </c>
      <c r="S58" s="10">
        <v>100854.005</v>
      </c>
      <c r="T58" s="10">
        <v>100854.015</v>
      </c>
      <c r="U58" s="10">
        <v>111481.07</v>
      </c>
    </row>
    <row r="59" spans="1:22" x14ac:dyDescent="0.2">
      <c r="A59" s="48" t="s">
        <v>124</v>
      </c>
      <c r="B59" s="2" t="s">
        <v>994</v>
      </c>
      <c r="C59" s="4" t="s">
        <v>34</v>
      </c>
      <c r="D59" s="15" t="s">
        <v>35</v>
      </c>
      <c r="E59" s="4" t="s">
        <v>36</v>
      </c>
      <c r="F59" s="1">
        <v>36.729999999999997</v>
      </c>
      <c r="G59" s="1">
        <v>42.9</v>
      </c>
      <c r="H59" s="1">
        <v>42.91</v>
      </c>
      <c r="I59" s="1">
        <v>49.07</v>
      </c>
      <c r="J59" s="1">
        <v>49.08</v>
      </c>
      <c r="K59" s="1">
        <v>55.25</v>
      </c>
      <c r="L59" s="1">
        <v>55.26</v>
      </c>
      <c r="M59" s="1">
        <v>61.42</v>
      </c>
      <c r="N59" s="1">
        <v>76398.399999999994</v>
      </c>
      <c r="O59" s="1">
        <v>89234.86</v>
      </c>
      <c r="P59" s="1">
        <v>89234.87</v>
      </c>
      <c r="Q59" s="10">
        <v>102071.32</v>
      </c>
      <c r="R59" s="10">
        <v>102071.33</v>
      </c>
      <c r="S59" s="10">
        <v>114907.785</v>
      </c>
      <c r="T59" s="10">
        <v>114907.795</v>
      </c>
      <c r="U59" s="10">
        <v>127744.24</v>
      </c>
    </row>
    <row r="60" spans="1:22" x14ac:dyDescent="0.2">
      <c r="A60" s="48" t="s">
        <v>125</v>
      </c>
      <c r="B60" s="2" t="s">
        <v>126</v>
      </c>
      <c r="C60" s="4" t="s">
        <v>34</v>
      </c>
      <c r="D60" s="15" t="s">
        <v>47</v>
      </c>
      <c r="E60" s="4" t="s">
        <v>36</v>
      </c>
      <c r="F60" s="1">
        <v>33.159999999999997</v>
      </c>
      <c r="G60" s="1">
        <v>38.269999999999996</v>
      </c>
      <c r="H60" s="1">
        <v>38.279999999999994</v>
      </c>
      <c r="I60" s="1">
        <v>43.38</v>
      </c>
      <c r="J60" s="1">
        <v>43.39</v>
      </c>
      <c r="K60" s="1">
        <v>48.495000000000005</v>
      </c>
      <c r="L60" s="1">
        <v>48.505000000000003</v>
      </c>
      <c r="M60" s="1">
        <v>53.6</v>
      </c>
      <c r="N60" s="1">
        <v>68972.800000000003</v>
      </c>
      <c r="O60" s="1">
        <v>79599.864999999991</v>
      </c>
      <c r="P60" s="1">
        <v>79599.874999999985</v>
      </c>
      <c r="Q60" s="10">
        <v>90226.93</v>
      </c>
      <c r="R60" s="10">
        <v>90226.939999999988</v>
      </c>
      <c r="S60" s="10">
        <v>100854.005</v>
      </c>
      <c r="T60" s="10">
        <v>100854.015</v>
      </c>
      <c r="U60" s="10">
        <v>111481.07</v>
      </c>
    </row>
    <row r="61" spans="1:22" x14ac:dyDescent="0.2">
      <c r="A61" s="48" t="s">
        <v>127</v>
      </c>
      <c r="B61" s="2" t="s">
        <v>128</v>
      </c>
      <c r="C61" s="4" t="s">
        <v>34</v>
      </c>
      <c r="D61" s="15" t="s">
        <v>47</v>
      </c>
      <c r="E61" s="4" t="s">
        <v>36</v>
      </c>
      <c r="F61" s="1">
        <v>33.159999999999997</v>
      </c>
      <c r="G61" s="1">
        <v>38.269999999999996</v>
      </c>
      <c r="H61" s="1">
        <v>38.279999999999994</v>
      </c>
      <c r="I61" s="1">
        <v>43.38</v>
      </c>
      <c r="J61" s="1">
        <v>43.39</v>
      </c>
      <c r="K61" s="1">
        <v>48.495000000000005</v>
      </c>
      <c r="L61" s="1">
        <v>48.505000000000003</v>
      </c>
      <c r="M61" s="1">
        <v>53.6</v>
      </c>
      <c r="N61" s="1">
        <v>68972.800000000003</v>
      </c>
      <c r="O61" s="1">
        <v>79599.864999999991</v>
      </c>
      <c r="P61" s="1">
        <v>79599.874999999985</v>
      </c>
      <c r="Q61" s="10">
        <v>90226.93</v>
      </c>
      <c r="R61" s="10">
        <v>90226.939999999988</v>
      </c>
      <c r="S61" s="10">
        <v>100854.005</v>
      </c>
      <c r="T61" s="10">
        <v>100854.015</v>
      </c>
      <c r="U61" s="10">
        <v>111481.07</v>
      </c>
    </row>
    <row r="62" spans="1:22" x14ac:dyDescent="0.2">
      <c r="A62" s="48" t="s">
        <v>129</v>
      </c>
      <c r="B62" s="2" t="s">
        <v>130</v>
      </c>
      <c r="C62" s="4" t="s">
        <v>14</v>
      </c>
      <c r="D62" s="15" t="s">
        <v>17</v>
      </c>
      <c r="E62" s="4" t="s">
        <v>16</v>
      </c>
      <c r="F62" s="1">
        <v>17.89</v>
      </c>
      <c r="G62" s="1">
        <v>20.395</v>
      </c>
      <c r="H62" s="1">
        <v>20.405000000000001</v>
      </c>
      <c r="I62" s="1">
        <v>22.9</v>
      </c>
      <c r="J62" s="1">
        <v>22.91</v>
      </c>
      <c r="K62" s="1">
        <v>25.41</v>
      </c>
      <c r="L62" s="1">
        <v>25.42</v>
      </c>
      <c r="M62" s="1">
        <v>27.91</v>
      </c>
      <c r="N62" s="1">
        <v>37211.200000000004</v>
      </c>
      <c r="O62" s="1">
        <v>42421.600000000006</v>
      </c>
      <c r="P62" s="1">
        <v>42421.610000000008</v>
      </c>
      <c r="Q62" s="10">
        <v>47632</v>
      </c>
      <c r="R62" s="10">
        <v>47632.01</v>
      </c>
      <c r="S62" s="10">
        <v>52844.775000000001</v>
      </c>
      <c r="T62" s="10">
        <v>52844.785000000003</v>
      </c>
      <c r="U62" s="10">
        <v>58057.54</v>
      </c>
    </row>
    <row r="63" spans="1:22" x14ac:dyDescent="0.2">
      <c r="A63" s="48" t="s">
        <v>131</v>
      </c>
      <c r="B63" s="2" t="s">
        <v>132</v>
      </c>
      <c r="C63" s="4" t="s">
        <v>66</v>
      </c>
      <c r="D63" s="15" t="s">
        <v>15</v>
      </c>
      <c r="E63" s="4" t="s">
        <v>16</v>
      </c>
      <c r="F63" s="1">
        <v>21.59</v>
      </c>
      <c r="G63" s="1">
        <v>24.914999999999999</v>
      </c>
      <c r="H63" s="1">
        <v>24.925000000000001</v>
      </c>
      <c r="I63" s="1">
        <v>28.24</v>
      </c>
      <c r="J63" s="1">
        <v>28.25</v>
      </c>
      <c r="K63" s="1">
        <v>31.565000000000001</v>
      </c>
      <c r="L63" s="1">
        <v>31.575000000000003</v>
      </c>
      <c r="M63" s="1">
        <v>34.880000000000003</v>
      </c>
      <c r="N63" s="1">
        <v>44907.199999999997</v>
      </c>
      <c r="O63" s="1">
        <v>51819.244999999995</v>
      </c>
      <c r="P63" s="1">
        <v>51819.254999999997</v>
      </c>
      <c r="Q63" s="10">
        <v>58731.29</v>
      </c>
      <c r="R63" s="10">
        <v>58731.3</v>
      </c>
      <c r="S63" s="10">
        <v>65643.34</v>
      </c>
      <c r="T63" s="10">
        <v>65643.349999999991</v>
      </c>
      <c r="U63" s="10">
        <v>72555.38</v>
      </c>
    </row>
    <row r="64" spans="1:22" x14ac:dyDescent="0.2">
      <c r="A64" s="48" t="s">
        <v>135</v>
      </c>
      <c r="B64" s="2" t="s">
        <v>136</v>
      </c>
      <c r="C64" s="4" t="s">
        <v>66</v>
      </c>
      <c r="D64" s="15" t="s">
        <v>137</v>
      </c>
      <c r="E64" s="4" t="s">
        <v>16</v>
      </c>
      <c r="F64" s="1">
        <v>36.729999999999997</v>
      </c>
      <c r="G64" s="1">
        <v>42.9</v>
      </c>
      <c r="H64" s="1">
        <v>42.91</v>
      </c>
      <c r="I64" s="1">
        <v>49.07</v>
      </c>
      <c r="J64" s="1">
        <v>49.08</v>
      </c>
      <c r="K64" s="1">
        <v>55.25</v>
      </c>
      <c r="L64" s="1">
        <v>55.26</v>
      </c>
      <c r="M64" s="1">
        <v>61.42</v>
      </c>
      <c r="N64" s="1">
        <v>76398.399999999994</v>
      </c>
      <c r="O64" s="1">
        <v>89234.86</v>
      </c>
      <c r="P64" s="1">
        <v>89234.87</v>
      </c>
      <c r="Q64" s="10">
        <v>102071.32</v>
      </c>
      <c r="R64" s="10">
        <v>102071.33</v>
      </c>
      <c r="S64" s="10">
        <v>114907.785</v>
      </c>
      <c r="T64" s="10">
        <v>114907.795</v>
      </c>
      <c r="U64" s="10">
        <v>127744.24</v>
      </c>
    </row>
    <row r="65" spans="1:21" x14ac:dyDescent="0.2">
      <c r="A65" s="48" t="s">
        <v>138</v>
      </c>
      <c r="B65" s="2" t="s">
        <v>139</v>
      </c>
      <c r="C65" s="4" t="s">
        <v>34</v>
      </c>
      <c r="D65" s="15" t="s">
        <v>262</v>
      </c>
      <c r="E65" s="4" t="s">
        <v>36</v>
      </c>
      <c r="F65" s="1">
        <v>72.39</v>
      </c>
      <c r="G65" s="1">
        <v>85.784999999999997</v>
      </c>
      <c r="H65" s="1">
        <v>85.795000000000002</v>
      </c>
      <c r="I65" s="1">
        <v>99.18</v>
      </c>
      <c r="J65" s="1">
        <v>99.190000000000012</v>
      </c>
      <c r="K65" s="1">
        <v>112.575</v>
      </c>
      <c r="L65" s="1">
        <v>112.58500000000001</v>
      </c>
      <c r="M65" s="1">
        <v>125.96</v>
      </c>
      <c r="N65" s="1">
        <v>150571.20000000001</v>
      </c>
      <c r="O65" s="1">
        <v>178427.94</v>
      </c>
      <c r="P65" s="1">
        <v>178427.95</v>
      </c>
      <c r="Q65" s="10">
        <v>206284.68</v>
      </c>
      <c r="R65" s="10">
        <v>206284.69</v>
      </c>
      <c r="S65" s="10">
        <v>234141.43</v>
      </c>
      <c r="T65" s="10">
        <v>234141.44</v>
      </c>
      <c r="U65" s="6">
        <v>261998.17</v>
      </c>
    </row>
    <row r="66" spans="1:21" x14ac:dyDescent="0.2">
      <c r="A66" s="48" t="s">
        <v>140</v>
      </c>
      <c r="B66" s="2" t="s">
        <v>141</v>
      </c>
      <c r="C66" s="4" t="s">
        <v>34</v>
      </c>
      <c r="D66" s="15" t="s">
        <v>35</v>
      </c>
      <c r="E66" s="4" t="s">
        <v>36</v>
      </c>
      <c r="F66" s="1">
        <v>36.729999999999997</v>
      </c>
      <c r="G66" s="1">
        <v>42.9</v>
      </c>
      <c r="H66" s="1">
        <v>42.91</v>
      </c>
      <c r="I66" s="1">
        <v>49.07</v>
      </c>
      <c r="J66" s="1">
        <v>49.08</v>
      </c>
      <c r="K66" s="1">
        <v>55.25</v>
      </c>
      <c r="L66" s="1">
        <v>55.26</v>
      </c>
      <c r="M66" s="1">
        <v>61.42</v>
      </c>
      <c r="N66" s="1">
        <v>76398.399999999994</v>
      </c>
      <c r="O66" s="1">
        <v>89234.86</v>
      </c>
      <c r="P66" s="1">
        <v>89234.87</v>
      </c>
      <c r="Q66" s="10">
        <v>102071.32</v>
      </c>
      <c r="R66" s="10">
        <v>102071.33</v>
      </c>
      <c r="S66" s="10">
        <v>114907.785</v>
      </c>
      <c r="T66" s="10">
        <v>114907.795</v>
      </c>
      <c r="U66" s="10">
        <v>127744.24</v>
      </c>
    </row>
    <row r="67" spans="1:21" x14ac:dyDescent="0.2">
      <c r="A67" s="48" t="s">
        <v>134</v>
      </c>
      <c r="B67" s="2" t="s">
        <v>783</v>
      </c>
      <c r="C67" s="4" t="s">
        <v>34</v>
      </c>
      <c r="D67" s="15" t="s">
        <v>50</v>
      </c>
      <c r="E67" s="4" t="s">
        <v>36</v>
      </c>
      <c r="F67" s="1">
        <v>36.81</v>
      </c>
      <c r="G67" s="1">
        <v>42.995000000000005</v>
      </c>
      <c r="H67" s="1">
        <v>43.005000000000003</v>
      </c>
      <c r="I67" s="1">
        <v>49.18</v>
      </c>
      <c r="J67" s="1">
        <v>49.19</v>
      </c>
      <c r="K67" s="1">
        <v>55.364999999999995</v>
      </c>
      <c r="L67" s="1">
        <v>55.374999999999993</v>
      </c>
      <c r="M67" s="1">
        <v>61.54</v>
      </c>
      <c r="N67" s="1">
        <v>76564.800000000003</v>
      </c>
      <c r="O67" s="1">
        <v>89425.86</v>
      </c>
      <c r="P67" s="1">
        <v>89425.87</v>
      </c>
      <c r="Q67" s="10">
        <v>102286.92</v>
      </c>
      <c r="R67" s="10">
        <v>102286.93</v>
      </c>
      <c r="S67" s="10">
        <v>115147.98499999999</v>
      </c>
      <c r="T67" s="10">
        <v>115147.99499999998</v>
      </c>
      <c r="U67" s="6">
        <v>128009.04</v>
      </c>
    </row>
    <row r="68" spans="1:21" x14ac:dyDescent="0.2">
      <c r="A68" s="48" t="s">
        <v>142</v>
      </c>
      <c r="B68" s="2" t="s">
        <v>143</v>
      </c>
      <c r="C68" s="4" t="s">
        <v>34</v>
      </c>
      <c r="D68" s="15" t="s">
        <v>37</v>
      </c>
      <c r="E68" s="4" t="s">
        <v>36</v>
      </c>
      <c r="F68" s="1">
        <v>29.04</v>
      </c>
      <c r="G68" s="1">
        <v>33.515000000000001</v>
      </c>
      <c r="H68" s="1">
        <v>33.524999999999999</v>
      </c>
      <c r="I68" s="1">
        <v>37.99</v>
      </c>
      <c r="J68" s="1">
        <v>38</v>
      </c>
      <c r="K68" s="1">
        <v>42.465000000000003</v>
      </c>
      <c r="L68" s="1">
        <v>42.475000000000001</v>
      </c>
      <c r="M68" s="1">
        <v>46.93</v>
      </c>
      <c r="N68" s="1">
        <v>60403.199999999997</v>
      </c>
      <c r="O68" s="1">
        <v>69708.19</v>
      </c>
      <c r="P68" s="1">
        <v>69708.2</v>
      </c>
      <c r="Q68" s="10">
        <v>79013.179999999993</v>
      </c>
      <c r="R68" s="10">
        <v>79013.189999999988</v>
      </c>
      <c r="S68" s="10">
        <v>88318.18</v>
      </c>
      <c r="T68" s="10">
        <v>88318.189999999988</v>
      </c>
      <c r="U68" s="10">
        <v>97623.17</v>
      </c>
    </row>
    <row r="69" spans="1:21" x14ac:dyDescent="0.2">
      <c r="A69" s="48" t="s">
        <v>144</v>
      </c>
      <c r="B69" s="2" t="s">
        <v>145</v>
      </c>
      <c r="C69" s="4" t="s">
        <v>34</v>
      </c>
      <c r="D69" s="15" t="s">
        <v>35</v>
      </c>
      <c r="E69" s="4" t="s">
        <v>36</v>
      </c>
      <c r="F69" s="1">
        <v>36.729999999999997</v>
      </c>
      <c r="G69" s="1">
        <v>42.9</v>
      </c>
      <c r="H69" s="1">
        <v>42.91</v>
      </c>
      <c r="I69" s="1">
        <v>49.07</v>
      </c>
      <c r="J69" s="1">
        <v>49.08</v>
      </c>
      <c r="K69" s="1">
        <v>55.25</v>
      </c>
      <c r="L69" s="1">
        <v>55.26</v>
      </c>
      <c r="M69" s="1">
        <v>61.42</v>
      </c>
      <c r="N69" s="1">
        <v>76398.399999999994</v>
      </c>
      <c r="O69" s="1">
        <v>89234.86</v>
      </c>
      <c r="P69" s="1">
        <v>89234.87</v>
      </c>
      <c r="Q69" s="10">
        <v>102071.32</v>
      </c>
      <c r="R69" s="10">
        <v>102071.33</v>
      </c>
      <c r="S69" s="10">
        <v>114907.785</v>
      </c>
      <c r="T69" s="10">
        <v>114907.795</v>
      </c>
      <c r="U69" s="6">
        <v>127744.24</v>
      </c>
    </row>
    <row r="70" spans="1:21" x14ac:dyDescent="0.2">
      <c r="A70" s="48" t="s">
        <v>832</v>
      </c>
      <c r="B70" s="2" t="s">
        <v>833</v>
      </c>
      <c r="C70" s="4" t="s">
        <v>34</v>
      </c>
      <c r="D70" s="15" t="s">
        <v>262</v>
      </c>
      <c r="E70" s="4" t="s">
        <v>36</v>
      </c>
      <c r="F70" s="1">
        <v>72.39</v>
      </c>
      <c r="G70" s="1">
        <v>85.784999999999997</v>
      </c>
      <c r="H70" s="1">
        <v>85.795000000000002</v>
      </c>
      <c r="I70" s="1">
        <v>99.18</v>
      </c>
      <c r="J70" s="1">
        <v>99.190000000000012</v>
      </c>
      <c r="K70" s="1">
        <v>112.575</v>
      </c>
      <c r="L70" s="1">
        <v>112.58500000000001</v>
      </c>
      <c r="M70" s="1">
        <v>125.96</v>
      </c>
      <c r="N70" s="1">
        <v>150571.20000000001</v>
      </c>
      <c r="O70" s="1">
        <v>178427.94</v>
      </c>
      <c r="P70" s="1">
        <v>178427.95</v>
      </c>
      <c r="Q70" s="10">
        <v>206284.68</v>
      </c>
      <c r="R70" s="10">
        <v>206284.69</v>
      </c>
      <c r="S70" s="10">
        <v>234141.43</v>
      </c>
      <c r="T70" s="10">
        <v>234141.44</v>
      </c>
      <c r="U70" s="6">
        <v>261998.17</v>
      </c>
    </row>
    <row r="71" spans="1:21" x14ac:dyDescent="0.2">
      <c r="A71" s="48" t="s">
        <v>952</v>
      </c>
      <c r="B71" s="2" t="s">
        <v>953</v>
      </c>
      <c r="C71" s="4" t="s">
        <v>34</v>
      </c>
      <c r="D71" s="15" t="s">
        <v>225</v>
      </c>
      <c r="E71" s="4" t="s">
        <v>36</v>
      </c>
      <c r="F71" s="1">
        <v>62.02</v>
      </c>
      <c r="G71" s="1">
        <v>73.489999999999995</v>
      </c>
      <c r="H71" s="1">
        <v>73.5</v>
      </c>
      <c r="I71" s="1">
        <v>84.96</v>
      </c>
      <c r="J71" s="1">
        <v>84.97</v>
      </c>
      <c r="K71" s="1">
        <v>96.435000000000002</v>
      </c>
      <c r="L71" s="1">
        <v>96.445000000000007</v>
      </c>
      <c r="M71" s="1">
        <v>107.9</v>
      </c>
      <c r="N71" s="1">
        <v>129001.60000000001</v>
      </c>
      <c r="O71" s="1">
        <v>152861.35</v>
      </c>
      <c r="P71" s="1">
        <v>152861.36000000002</v>
      </c>
      <c r="Q71" s="10">
        <v>176721.1</v>
      </c>
      <c r="R71" s="10">
        <v>176721.11000000002</v>
      </c>
      <c r="S71" s="10">
        <v>200580.86</v>
      </c>
      <c r="T71" s="10">
        <v>200580.87</v>
      </c>
      <c r="U71" s="6">
        <v>224440.61</v>
      </c>
    </row>
    <row r="72" spans="1:21" x14ac:dyDescent="0.2">
      <c r="A72" s="48" t="s">
        <v>954</v>
      </c>
      <c r="B72" s="2" t="s">
        <v>955</v>
      </c>
      <c r="C72" s="4" t="s">
        <v>34</v>
      </c>
      <c r="D72" s="15" t="s">
        <v>76</v>
      </c>
      <c r="E72" s="4" t="s">
        <v>36</v>
      </c>
      <c r="F72" s="1">
        <v>48.04</v>
      </c>
      <c r="G72" s="1">
        <v>56.269999999999996</v>
      </c>
      <c r="H72" s="1">
        <v>56.279999999999994</v>
      </c>
      <c r="I72" s="1">
        <v>64.5</v>
      </c>
      <c r="J72" s="1">
        <v>64.510000000000005</v>
      </c>
      <c r="K72" s="1">
        <v>72.740000000000009</v>
      </c>
      <c r="L72" s="1">
        <v>72.750000000000014</v>
      </c>
      <c r="M72" s="1">
        <v>80.97</v>
      </c>
      <c r="N72" s="1">
        <v>99923.199999999997</v>
      </c>
      <c r="O72" s="1">
        <v>117045.70000000001</v>
      </c>
      <c r="P72" s="1">
        <v>117045.71</v>
      </c>
      <c r="Q72" s="10">
        <v>134168.20000000001</v>
      </c>
      <c r="R72" s="10">
        <v>134168.21000000002</v>
      </c>
      <c r="S72" s="10">
        <v>151290.71000000002</v>
      </c>
      <c r="T72" s="10">
        <v>151290.72000000003</v>
      </c>
      <c r="U72" s="6">
        <v>168413.21</v>
      </c>
    </row>
    <row r="73" spans="1:21" x14ac:dyDescent="0.2">
      <c r="A73" s="48" t="s">
        <v>805</v>
      </c>
      <c r="B73" s="2" t="s">
        <v>806</v>
      </c>
      <c r="C73" s="4" t="s">
        <v>14</v>
      </c>
      <c r="D73" s="15" t="s">
        <v>100</v>
      </c>
      <c r="E73" s="4" t="s">
        <v>16</v>
      </c>
      <c r="F73" s="1">
        <v>25</v>
      </c>
      <c r="G73" s="1">
        <v>28.85</v>
      </c>
      <c r="H73" s="1">
        <v>28.860000000000003</v>
      </c>
      <c r="I73" s="1">
        <v>32.700000000000003</v>
      </c>
      <c r="J73" s="1">
        <v>32.71</v>
      </c>
      <c r="K73" s="1">
        <v>36.56</v>
      </c>
      <c r="L73" s="1">
        <v>36.57</v>
      </c>
      <c r="M73" s="1">
        <v>40.409999999999997</v>
      </c>
      <c r="N73" s="1">
        <v>52000</v>
      </c>
      <c r="O73" s="1">
        <v>60013.035000000003</v>
      </c>
      <c r="P73" s="1">
        <v>60013.045000000006</v>
      </c>
      <c r="Q73" s="10">
        <v>68026.070000000007</v>
      </c>
      <c r="R73" s="10">
        <v>68026.080000000002</v>
      </c>
      <c r="S73" s="10">
        <v>76039.11</v>
      </c>
      <c r="T73" s="10">
        <v>76039.12</v>
      </c>
      <c r="U73" s="10">
        <v>84052.14</v>
      </c>
    </row>
    <row r="74" spans="1:21" x14ac:dyDescent="0.2">
      <c r="A74" s="48" t="s">
        <v>146</v>
      </c>
      <c r="B74" s="2" t="s">
        <v>147</v>
      </c>
      <c r="C74" s="4" t="s">
        <v>34</v>
      </c>
      <c r="D74" s="15" t="s">
        <v>133</v>
      </c>
      <c r="E74" s="4" t="s">
        <v>36</v>
      </c>
      <c r="F74" s="1">
        <v>62.97</v>
      </c>
      <c r="G74" s="1">
        <v>73.765000000000001</v>
      </c>
      <c r="H74" s="1">
        <v>73.775000000000006</v>
      </c>
      <c r="I74" s="1">
        <v>84.56</v>
      </c>
      <c r="J74" s="1">
        <v>84.570000000000007</v>
      </c>
      <c r="K74" s="1">
        <v>95.355000000000004</v>
      </c>
      <c r="L74" s="1">
        <v>95.365000000000009</v>
      </c>
      <c r="M74" s="1">
        <v>106.14</v>
      </c>
      <c r="N74" s="1">
        <v>130977.60000000001</v>
      </c>
      <c r="O74" s="1">
        <v>153427.58500000002</v>
      </c>
      <c r="P74" s="1">
        <v>153427.59500000003</v>
      </c>
      <c r="Q74" s="10">
        <v>175877.57</v>
      </c>
      <c r="R74" s="10">
        <v>175877.58000000002</v>
      </c>
      <c r="S74" s="10">
        <v>198327.55499999999</v>
      </c>
      <c r="T74" s="10">
        <v>198327.565</v>
      </c>
      <c r="U74" s="10">
        <v>220777.53</v>
      </c>
    </row>
    <row r="75" spans="1:21" x14ac:dyDescent="0.2">
      <c r="A75" s="48" t="s">
        <v>957</v>
      </c>
      <c r="B75" s="2" t="s">
        <v>958</v>
      </c>
      <c r="C75" s="4" t="s">
        <v>34</v>
      </c>
      <c r="D75" s="15" t="s">
        <v>959</v>
      </c>
      <c r="E75" s="4" t="s">
        <v>36</v>
      </c>
      <c r="F75" s="1">
        <v>109.53</v>
      </c>
      <c r="G75" s="1">
        <f>MEDIAN(Table14[[#This Row],[HQ2 Max2]],Table14[[#This Row],[HQ1 Min]])</f>
        <v>125.96</v>
      </c>
      <c r="H75" s="1">
        <f>Table14[[#This Row],[HQ1 Max]]+0.01</f>
        <v>125.97</v>
      </c>
      <c r="I75" s="1">
        <f>MEDIAN(Table14[[#This Row],[HQ4 Max]],Table14[[#This Row],[HQ1 Min]])</f>
        <v>142.38999999999999</v>
      </c>
      <c r="J75" s="1">
        <f>Table14[[#This Row],[HQ2 Max2]]+0.01</f>
        <v>142.39999999999998</v>
      </c>
      <c r="K75" s="1">
        <f>MEDIAN(Table14[[#This Row],[HQ4 Max]],Table14[[#This Row],[HQ3 Min]])</f>
        <v>158.82499999999999</v>
      </c>
      <c r="L75" s="1">
        <f>Table14[[#This Row],[HQ3 Max]]+0.01</f>
        <v>158.83499999999998</v>
      </c>
      <c r="M75" s="1">
        <v>175.25</v>
      </c>
      <c r="N75" s="1">
        <v>227826</v>
      </c>
      <c r="O75" s="1">
        <f>MEDIAN(Table14[[#This Row],[AQ2 Max]],Table14[[#This Row],[AQ1 Min]])</f>
        <v>262000</v>
      </c>
      <c r="P75" s="1">
        <f>Table14[[#This Row],[AQ1 Max]]+0.01</f>
        <v>262000.01</v>
      </c>
      <c r="Q75" s="10">
        <f>MEDIAN(Table14[[#This Row],[AQ4 Max]],Table14[[#This Row],[AQ1 Min]])</f>
        <v>296174</v>
      </c>
      <c r="R75" s="10">
        <f>Table14[[#This Row],[AQ2 Max]]+0.01</f>
        <v>296174.01</v>
      </c>
      <c r="S75" s="10">
        <f>MEDIAN(Table14[[#This Row],[AQ4 Max]],Table14[[#This Row],[AQ3 Min]])</f>
        <v>330348.005</v>
      </c>
      <c r="T75" s="10">
        <f>Table14[[#This Row],[AQ3 Max]]+0.01</f>
        <v>330348.01500000001</v>
      </c>
      <c r="U75" s="6">
        <v>364522</v>
      </c>
    </row>
    <row r="76" spans="1:21" x14ac:dyDescent="0.2">
      <c r="A76" s="48" t="s">
        <v>148</v>
      </c>
      <c r="B76" s="2" t="s">
        <v>149</v>
      </c>
      <c r="C76" s="4" t="s">
        <v>34</v>
      </c>
      <c r="D76" s="15" t="s">
        <v>35</v>
      </c>
      <c r="E76" s="4" t="s">
        <v>36</v>
      </c>
      <c r="F76" s="1">
        <v>36.729999999999997</v>
      </c>
      <c r="G76" s="1">
        <v>42.9</v>
      </c>
      <c r="H76" s="1">
        <v>42.91</v>
      </c>
      <c r="I76" s="1">
        <v>49.07</v>
      </c>
      <c r="J76" s="1">
        <v>49.08</v>
      </c>
      <c r="K76" s="1">
        <v>55.25</v>
      </c>
      <c r="L76" s="1">
        <v>55.26</v>
      </c>
      <c r="M76" s="1">
        <v>61.42</v>
      </c>
      <c r="N76" s="1">
        <v>76398.399999999994</v>
      </c>
      <c r="O76" s="1">
        <v>89234.86</v>
      </c>
      <c r="P76" s="1">
        <v>89234.87</v>
      </c>
      <c r="Q76" s="10">
        <v>102071.32</v>
      </c>
      <c r="R76" s="10">
        <v>102071.33</v>
      </c>
      <c r="S76" s="10">
        <v>114907.785</v>
      </c>
      <c r="T76" s="10">
        <v>114907.795</v>
      </c>
      <c r="U76" s="10">
        <v>127744.24</v>
      </c>
    </row>
    <row r="77" spans="1:21" x14ac:dyDescent="0.2">
      <c r="A77" s="49" t="s">
        <v>935</v>
      </c>
      <c r="B77" s="2" t="s">
        <v>995</v>
      </c>
      <c r="C77" s="4" t="s">
        <v>34</v>
      </c>
      <c r="D77" s="15" t="s">
        <v>37</v>
      </c>
      <c r="E77" s="4" t="s">
        <v>36</v>
      </c>
      <c r="F77" s="1">
        <v>29.04</v>
      </c>
      <c r="G77" s="1">
        <v>33.515000000000001</v>
      </c>
      <c r="H77" s="1">
        <v>33.524999999999999</v>
      </c>
      <c r="I77" s="1">
        <v>37.99</v>
      </c>
      <c r="J77" s="1">
        <v>38</v>
      </c>
      <c r="K77" s="1">
        <v>42.465000000000003</v>
      </c>
      <c r="L77" s="1">
        <v>42.475000000000001</v>
      </c>
      <c r="M77" s="1">
        <v>46.93</v>
      </c>
      <c r="N77" s="1">
        <v>60403.199999999997</v>
      </c>
      <c r="O77" s="1">
        <v>69708.19</v>
      </c>
      <c r="P77" s="1">
        <v>69708.2</v>
      </c>
      <c r="Q77" s="10">
        <v>79013.179999999993</v>
      </c>
      <c r="R77" s="10">
        <v>79013.189999999988</v>
      </c>
      <c r="S77" s="10">
        <v>88318.18</v>
      </c>
      <c r="T77" s="10">
        <v>88318.189999999988</v>
      </c>
      <c r="U77" s="6">
        <v>97623.17</v>
      </c>
    </row>
    <row r="78" spans="1:21" x14ac:dyDescent="0.2">
      <c r="A78" s="48" t="s">
        <v>150</v>
      </c>
      <c r="B78" s="2" t="s">
        <v>151</v>
      </c>
      <c r="C78" s="4" t="s">
        <v>14</v>
      </c>
      <c r="D78" s="15" t="s">
        <v>152</v>
      </c>
      <c r="E78" s="4" t="s">
        <v>16</v>
      </c>
      <c r="F78" s="1">
        <v>15</v>
      </c>
      <c r="G78" s="1">
        <v>16.774999999999999</v>
      </c>
      <c r="H78" s="1">
        <v>16.785</v>
      </c>
      <c r="I78" s="1">
        <v>18.55</v>
      </c>
      <c r="J78" s="1">
        <v>18.560000000000002</v>
      </c>
      <c r="K78" s="1">
        <v>20.330000000000002</v>
      </c>
      <c r="L78" s="1">
        <v>20.340000000000003</v>
      </c>
      <c r="M78" s="1">
        <v>22.1</v>
      </c>
      <c r="N78" s="1">
        <v>31200</v>
      </c>
      <c r="O78" s="1">
        <v>34891.244999999995</v>
      </c>
      <c r="P78" s="1">
        <v>34891.254999999997</v>
      </c>
      <c r="Q78" s="10">
        <v>38582.49</v>
      </c>
      <c r="R78" s="10">
        <v>38582.5</v>
      </c>
      <c r="S78" s="10">
        <v>42273.740000000005</v>
      </c>
      <c r="T78" s="10">
        <v>42273.750000000007</v>
      </c>
      <c r="U78" s="10">
        <v>45964.98</v>
      </c>
    </row>
    <row r="79" spans="1:21" x14ac:dyDescent="0.2">
      <c r="A79" s="48" t="s">
        <v>153</v>
      </c>
      <c r="B79" s="2" t="s">
        <v>154</v>
      </c>
      <c r="C79" s="4" t="s">
        <v>23</v>
      </c>
      <c r="D79" s="15" t="s">
        <v>155</v>
      </c>
      <c r="E79" s="4" t="s">
        <v>16</v>
      </c>
      <c r="F79" s="1">
        <v>16.395694963499999</v>
      </c>
      <c r="G79" s="1"/>
      <c r="H79" s="1"/>
      <c r="I79" s="1"/>
      <c r="J79" s="1"/>
      <c r="K79" s="1"/>
      <c r="L79" s="1"/>
      <c r="M79" s="1">
        <v>21.673575297216384</v>
      </c>
      <c r="N79" s="1">
        <v>34103.045524080007</v>
      </c>
      <c r="O79" s="1"/>
      <c r="P79" s="1"/>
      <c r="Q79" s="10"/>
      <c r="R79" s="10"/>
      <c r="S79" s="10"/>
      <c r="T79" s="10"/>
      <c r="U79" s="10">
        <v>45081.036618210004</v>
      </c>
    </row>
    <row r="80" spans="1:21" x14ac:dyDescent="0.2">
      <c r="A80" s="48" t="s">
        <v>156</v>
      </c>
      <c r="B80" s="2" t="s">
        <v>157</v>
      </c>
      <c r="C80" s="4" t="s">
        <v>14</v>
      </c>
      <c r="D80" s="15" t="s">
        <v>152</v>
      </c>
      <c r="E80" s="4" t="s">
        <v>16</v>
      </c>
      <c r="F80" s="1">
        <v>15</v>
      </c>
      <c r="G80" s="1">
        <v>16.774999999999999</v>
      </c>
      <c r="H80" s="1">
        <v>16.785</v>
      </c>
      <c r="I80" s="1">
        <v>18.55</v>
      </c>
      <c r="J80" s="1">
        <v>18.560000000000002</v>
      </c>
      <c r="K80" s="1">
        <v>20.330000000000002</v>
      </c>
      <c r="L80" s="1">
        <v>20.340000000000003</v>
      </c>
      <c r="M80" s="1">
        <v>22.1</v>
      </c>
      <c r="N80" s="1">
        <v>31200</v>
      </c>
      <c r="O80" s="1">
        <v>34891.244999999995</v>
      </c>
      <c r="P80" s="1">
        <v>34891.254999999997</v>
      </c>
      <c r="Q80" s="10">
        <v>38582.49</v>
      </c>
      <c r="R80" s="10">
        <v>38582.5</v>
      </c>
      <c r="S80" s="10">
        <v>42273.740000000005</v>
      </c>
      <c r="T80" s="10">
        <v>42273.750000000007</v>
      </c>
      <c r="U80" s="10">
        <v>45964.98</v>
      </c>
    </row>
    <row r="81" spans="1:21" x14ac:dyDescent="0.2">
      <c r="A81" s="48" t="s">
        <v>158</v>
      </c>
      <c r="B81" s="2" t="s">
        <v>159</v>
      </c>
      <c r="C81" s="4" t="s">
        <v>34</v>
      </c>
      <c r="D81" s="15" t="s">
        <v>35</v>
      </c>
      <c r="E81" s="4" t="s">
        <v>36</v>
      </c>
      <c r="F81" s="1">
        <v>36.729999999999997</v>
      </c>
      <c r="G81" s="1">
        <v>42.9</v>
      </c>
      <c r="H81" s="1">
        <v>42.91</v>
      </c>
      <c r="I81" s="1">
        <v>49.07</v>
      </c>
      <c r="J81" s="1">
        <v>49.08</v>
      </c>
      <c r="K81" s="1">
        <v>55.25</v>
      </c>
      <c r="L81" s="1">
        <v>55.26</v>
      </c>
      <c r="M81" s="1">
        <v>61.42</v>
      </c>
      <c r="N81" s="1">
        <v>76398.399999999994</v>
      </c>
      <c r="O81" s="1">
        <v>89234.86</v>
      </c>
      <c r="P81" s="1">
        <v>89234.87</v>
      </c>
      <c r="Q81" s="10">
        <v>102071.32</v>
      </c>
      <c r="R81" s="10">
        <v>102071.33</v>
      </c>
      <c r="S81" s="10">
        <v>114907.785</v>
      </c>
      <c r="T81" s="10">
        <v>114907.795</v>
      </c>
      <c r="U81" s="10">
        <v>127744.24</v>
      </c>
    </row>
    <row r="82" spans="1:21" x14ac:dyDescent="0.2">
      <c r="A82" s="48" t="s">
        <v>160</v>
      </c>
      <c r="B82" s="2" t="s">
        <v>161</v>
      </c>
      <c r="C82" s="4" t="s">
        <v>14</v>
      </c>
      <c r="D82" s="15" t="s">
        <v>60</v>
      </c>
      <c r="E82" s="4" t="s">
        <v>16</v>
      </c>
      <c r="F82" s="1">
        <v>20.149999999999999</v>
      </c>
      <c r="G82" s="1">
        <v>22.975000000000001</v>
      </c>
      <c r="H82" s="1">
        <v>22.985000000000003</v>
      </c>
      <c r="I82" s="1">
        <v>25.8</v>
      </c>
      <c r="J82" s="1">
        <v>25.810000000000002</v>
      </c>
      <c r="K82" s="1">
        <v>28.630000000000003</v>
      </c>
      <c r="L82" s="1">
        <v>28.640000000000004</v>
      </c>
      <c r="M82" s="1">
        <v>31.45</v>
      </c>
      <c r="N82" s="1">
        <v>41912</v>
      </c>
      <c r="O82" s="1">
        <v>47785.440000000002</v>
      </c>
      <c r="P82" s="1">
        <v>47785.450000000004</v>
      </c>
      <c r="Q82" s="10">
        <v>53658.879999999997</v>
      </c>
      <c r="R82" s="10">
        <v>53658.89</v>
      </c>
      <c r="S82" s="10">
        <v>59532.324999999997</v>
      </c>
      <c r="T82" s="10">
        <v>59532.334999999999</v>
      </c>
      <c r="U82" s="10">
        <v>65405.760000000002</v>
      </c>
    </row>
    <row r="83" spans="1:21" x14ac:dyDescent="0.2">
      <c r="A83" s="48" t="s">
        <v>162</v>
      </c>
      <c r="B83" s="2" t="s">
        <v>163</v>
      </c>
      <c r="C83" s="4" t="s">
        <v>66</v>
      </c>
      <c r="D83" s="15" t="s">
        <v>19</v>
      </c>
      <c r="E83" s="4" t="s">
        <v>16</v>
      </c>
      <c r="F83" s="1">
        <v>25.65</v>
      </c>
      <c r="G83" s="1">
        <v>29.599999999999998</v>
      </c>
      <c r="H83" s="1">
        <v>29.61</v>
      </c>
      <c r="I83" s="1">
        <v>33.549999999999997</v>
      </c>
      <c r="J83" s="1">
        <v>33.559999999999995</v>
      </c>
      <c r="K83" s="1">
        <v>37.504999999999995</v>
      </c>
      <c r="L83" s="1">
        <v>37.514999999999993</v>
      </c>
      <c r="M83" s="1">
        <v>41.45</v>
      </c>
      <c r="N83" s="1">
        <v>53352</v>
      </c>
      <c r="O83" s="1">
        <v>61567.67</v>
      </c>
      <c r="P83" s="1">
        <v>61567.68</v>
      </c>
      <c r="Q83" s="10">
        <v>69783.34</v>
      </c>
      <c r="R83" s="10">
        <v>69783.349999999991</v>
      </c>
      <c r="S83" s="10">
        <v>77999.014999999985</v>
      </c>
      <c r="T83" s="10">
        <v>77999.02499999998</v>
      </c>
      <c r="U83" s="10">
        <v>86214.68</v>
      </c>
    </row>
    <row r="84" spans="1:21" x14ac:dyDescent="0.2">
      <c r="A84" s="48" t="s">
        <v>165</v>
      </c>
      <c r="B84" s="2" t="s">
        <v>166</v>
      </c>
      <c r="C84" s="4" t="s">
        <v>34</v>
      </c>
      <c r="D84" s="15" t="s">
        <v>39</v>
      </c>
      <c r="E84" s="4" t="s">
        <v>36</v>
      </c>
      <c r="F84" s="1">
        <v>25</v>
      </c>
      <c r="G84" s="1">
        <v>28.85</v>
      </c>
      <c r="H84" s="1">
        <v>28.860000000000003</v>
      </c>
      <c r="I84" s="1">
        <v>32.700000000000003</v>
      </c>
      <c r="J84" s="1">
        <v>32.71</v>
      </c>
      <c r="K84" s="1">
        <v>36.56</v>
      </c>
      <c r="L84" s="1">
        <v>36.57</v>
      </c>
      <c r="M84" s="1">
        <v>40.409999999999997</v>
      </c>
      <c r="N84" s="1">
        <v>52000</v>
      </c>
      <c r="O84" s="1">
        <v>60013.035000000003</v>
      </c>
      <c r="P84" s="1">
        <v>60013.045000000006</v>
      </c>
      <c r="Q84" s="10">
        <v>68026.070000000007</v>
      </c>
      <c r="R84" s="10">
        <v>68026.080000000002</v>
      </c>
      <c r="S84" s="10">
        <v>76039.11</v>
      </c>
      <c r="T84" s="10">
        <v>76039.12</v>
      </c>
      <c r="U84" s="10">
        <v>84052.14</v>
      </c>
    </row>
    <row r="85" spans="1:21" x14ac:dyDescent="0.2">
      <c r="A85" s="48" t="s">
        <v>169</v>
      </c>
      <c r="B85" s="2" t="s">
        <v>996</v>
      </c>
      <c r="C85" s="4" t="s">
        <v>34</v>
      </c>
      <c r="D85" s="15" t="s">
        <v>35</v>
      </c>
      <c r="E85" s="4" t="s">
        <v>36</v>
      </c>
      <c r="F85" s="1">
        <v>36.729999999999997</v>
      </c>
      <c r="G85" s="1">
        <v>42.9</v>
      </c>
      <c r="H85" s="1">
        <v>42.91</v>
      </c>
      <c r="I85" s="1">
        <v>49.07</v>
      </c>
      <c r="J85" s="1">
        <v>49.08</v>
      </c>
      <c r="K85" s="1">
        <v>55.25</v>
      </c>
      <c r="L85" s="1">
        <v>55.26</v>
      </c>
      <c r="M85" s="1">
        <v>61.42</v>
      </c>
      <c r="N85" s="1">
        <v>76398.399999999994</v>
      </c>
      <c r="O85" s="1">
        <v>89234.86</v>
      </c>
      <c r="P85" s="1">
        <v>89234.87</v>
      </c>
      <c r="Q85" s="10">
        <v>102071.32</v>
      </c>
      <c r="R85" s="10">
        <v>102071.33</v>
      </c>
      <c r="S85" s="10">
        <v>114907.785</v>
      </c>
      <c r="T85" s="10">
        <v>114907.795</v>
      </c>
      <c r="U85" s="10">
        <v>127744.24</v>
      </c>
    </row>
    <row r="86" spans="1:21" x14ac:dyDescent="0.2">
      <c r="A86" s="48" t="s">
        <v>170</v>
      </c>
      <c r="B86" s="2" t="s">
        <v>997</v>
      </c>
      <c r="C86" s="4" t="s">
        <v>34</v>
      </c>
      <c r="D86" s="15" t="s">
        <v>171</v>
      </c>
      <c r="E86" s="4" t="s">
        <v>16</v>
      </c>
      <c r="F86" s="1">
        <v>20.149999999999999</v>
      </c>
      <c r="G86" s="1">
        <v>22.975000000000001</v>
      </c>
      <c r="H86" s="1">
        <v>22.985000000000003</v>
      </c>
      <c r="I86" s="1">
        <v>25.8</v>
      </c>
      <c r="J86" s="1">
        <v>25.810000000000002</v>
      </c>
      <c r="K86" s="1">
        <v>28.630000000000003</v>
      </c>
      <c r="L86" s="1">
        <v>28.640000000000004</v>
      </c>
      <c r="M86" s="1">
        <v>31.45</v>
      </c>
      <c r="N86" s="1">
        <v>41912</v>
      </c>
      <c r="O86" s="1">
        <v>47785.440000000002</v>
      </c>
      <c r="P86" s="1">
        <v>47785.450000000004</v>
      </c>
      <c r="Q86" s="10">
        <v>53658.879999999997</v>
      </c>
      <c r="R86" s="10">
        <v>53658.89</v>
      </c>
      <c r="S86" s="10">
        <v>59532.324999999997</v>
      </c>
      <c r="T86" s="10">
        <v>59532.334999999999</v>
      </c>
      <c r="U86" s="10">
        <v>65405.760000000002</v>
      </c>
    </row>
    <row r="87" spans="1:21" x14ac:dyDescent="0.2">
      <c r="A87" s="48" t="s">
        <v>172</v>
      </c>
      <c r="B87" s="2" t="s">
        <v>998</v>
      </c>
      <c r="C87" s="4" t="s">
        <v>34</v>
      </c>
      <c r="D87" s="15" t="s">
        <v>173</v>
      </c>
      <c r="E87" s="4" t="s">
        <v>36</v>
      </c>
      <c r="F87" s="1">
        <v>23.18</v>
      </c>
      <c r="G87" s="1">
        <v>26.425000000000001</v>
      </c>
      <c r="H87" s="1">
        <v>26.435000000000002</v>
      </c>
      <c r="I87" s="1">
        <v>29.67</v>
      </c>
      <c r="J87" s="1">
        <v>29.680000000000003</v>
      </c>
      <c r="K87" s="1">
        <v>32.925000000000004</v>
      </c>
      <c r="L87" s="1">
        <v>32.935000000000002</v>
      </c>
      <c r="M87" s="1">
        <v>36.17</v>
      </c>
      <c r="N87" s="1">
        <v>48214.400000000001</v>
      </c>
      <c r="O87" s="1">
        <v>54967.16</v>
      </c>
      <c r="P87" s="1">
        <v>54967.170000000006</v>
      </c>
      <c r="Q87" s="10">
        <v>61719.92</v>
      </c>
      <c r="R87" s="10">
        <v>61719.93</v>
      </c>
      <c r="S87" s="10">
        <v>68472.69</v>
      </c>
      <c r="T87" s="10">
        <v>68472.7</v>
      </c>
      <c r="U87" s="10">
        <v>75225.45</v>
      </c>
    </row>
    <row r="88" spans="1:21" x14ac:dyDescent="0.2">
      <c r="A88" s="48" t="s">
        <v>174</v>
      </c>
      <c r="B88" s="2" t="s">
        <v>999</v>
      </c>
      <c r="C88" s="4" t="s">
        <v>34</v>
      </c>
      <c r="D88" s="15" t="s">
        <v>175</v>
      </c>
      <c r="E88" s="4" t="s">
        <v>36</v>
      </c>
      <c r="F88" s="1">
        <v>25.65</v>
      </c>
      <c r="G88" s="1">
        <v>29.599999999999998</v>
      </c>
      <c r="H88" s="1">
        <v>29.61</v>
      </c>
      <c r="I88" s="1">
        <v>33.93</v>
      </c>
      <c r="J88" s="1">
        <f>Table14[[#This Row],[HQ2 Max2]]+0.01</f>
        <v>33.94</v>
      </c>
      <c r="K88" s="1">
        <f>MEDIAN(Table14[[#This Row],[HQ3 Min]],Table14[[#This Row],[HQ4 Max]])</f>
        <v>37.695</v>
      </c>
      <c r="L88" s="1">
        <f>Table14[[#This Row],[HQ3 Max]]+0.01</f>
        <v>37.704999999999998</v>
      </c>
      <c r="M88" s="1">
        <v>41.45</v>
      </c>
      <c r="N88" s="1">
        <v>53352</v>
      </c>
      <c r="O88" s="1">
        <f>MEDIAN(Table14[[#This Row],[AQ1 Min]],Table14[[#This Row],[AQ2 Max]])</f>
        <v>61567.67</v>
      </c>
      <c r="P88" s="1">
        <f>Table14[[#This Row],[AQ1 Max]]+0.01</f>
        <v>61567.68</v>
      </c>
      <c r="Q88" s="10">
        <f>MEDIAN(Table14[[#This Row],[AQ1 Min]],Table14[[#This Row],[AQ4 Max]])</f>
        <v>69783.34</v>
      </c>
      <c r="R88" s="10">
        <f>Table14[[#This Row],[AQ2 Max]]+0.01</f>
        <v>69783.349999999991</v>
      </c>
      <c r="S88" s="10">
        <f>MEDIAN(Table14[[#This Row],[AQ3 Min]],Table14[[#This Row],[AQ4 Max]])</f>
        <v>77999.014999999985</v>
      </c>
      <c r="T88" s="10">
        <f>Table14[[#This Row],[AQ3 Max]]+0.01</f>
        <v>77999.02499999998</v>
      </c>
      <c r="U88" s="10">
        <v>86214.68</v>
      </c>
    </row>
    <row r="89" spans="1:21" x14ac:dyDescent="0.2">
      <c r="A89" s="48" t="s">
        <v>176</v>
      </c>
      <c r="B89" s="2" t="s">
        <v>1000</v>
      </c>
      <c r="C89" s="4" t="s">
        <v>34</v>
      </c>
      <c r="D89" s="15" t="s">
        <v>47</v>
      </c>
      <c r="E89" s="4" t="s">
        <v>36</v>
      </c>
      <c r="F89" s="1">
        <v>33.159999999999997</v>
      </c>
      <c r="G89" s="1">
        <v>38.269999999999996</v>
      </c>
      <c r="H89" s="1">
        <v>38.279999999999994</v>
      </c>
      <c r="I89" s="1">
        <v>43.38</v>
      </c>
      <c r="J89" s="1">
        <v>43.39</v>
      </c>
      <c r="K89" s="1">
        <v>48.495000000000005</v>
      </c>
      <c r="L89" s="1">
        <v>48.505000000000003</v>
      </c>
      <c r="M89" s="1">
        <v>53.6</v>
      </c>
      <c r="N89" s="1">
        <v>68972.800000000003</v>
      </c>
      <c r="O89" s="1">
        <v>79599.864999999991</v>
      </c>
      <c r="P89" s="1">
        <v>79599.874999999985</v>
      </c>
      <c r="Q89" s="10">
        <v>90226.93</v>
      </c>
      <c r="R89" s="10">
        <v>90226.939999999988</v>
      </c>
      <c r="S89" s="10">
        <v>100854.005</v>
      </c>
      <c r="T89" s="10">
        <v>100854.015</v>
      </c>
      <c r="U89" s="10">
        <v>111481.07</v>
      </c>
    </row>
    <row r="90" spans="1:21" x14ac:dyDescent="0.2">
      <c r="A90" s="48" t="s">
        <v>177</v>
      </c>
      <c r="B90" s="2" t="s">
        <v>178</v>
      </c>
      <c r="C90" s="4" t="s">
        <v>34</v>
      </c>
      <c r="D90" s="15" t="s">
        <v>37</v>
      </c>
      <c r="E90" s="4" t="s">
        <v>36</v>
      </c>
      <c r="F90" s="1">
        <v>29.04</v>
      </c>
      <c r="G90" s="1">
        <v>33.515000000000001</v>
      </c>
      <c r="H90" s="1">
        <v>33.524999999999999</v>
      </c>
      <c r="I90" s="1">
        <v>37.99</v>
      </c>
      <c r="J90" s="1">
        <v>38</v>
      </c>
      <c r="K90" s="1">
        <v>42.465000000000003</v>
      </c>
      <c r="L90" s="1">
        <v>42.475000000000001</v>
      </c>
      <c r="M90" s="1">
        <v>46.93</v>
      </c>
      <c r="N90" s="1">
        <v>60403.199999999997</v>
      </c>
      <c r="O90" s="1">
        <v>69708.19</v>
      </c>
      <c r="P90" s="1">
        <v>69708.2</v>
      </c>
      <c r="Q90" s="10">
        <v>79013.179999999993</v>
      </c>
      <c r="R90" s="10">
        <v>79013.189999999988</v>
      </c>
      <c r="S90" s="10">
        <v>88318.18</v>
      </c>
      <c r="T90" s="10">
        <v>88318.189999999988</v>
      </c>
      <c r="U90" s="10">
        <v>97623.17</v>
      </c>
    </row>
    <row r="91" spans="1:21" x14ac:dyDescent="0.2">
      <c r="A91" s="48" t="s">
        <v>179</v>
      </c>
      <c r="B91" s="2" t="s">
        <v>180</v>
      </c>
      <c r="C91" s="4" t="s">
        <v>34</v>
      </c>
      <c r="D91" s="15" t="s">
        <v>39</v>
      </c>
      <c r="E91" s="4" t="s">
        <v>36</v>
      </c>
      <c r="F91" s="1">
        <v>25</v>
      </c>
      <c r="G91" s="1">
        <v>28.85</v>
      </c>
      <c r="H91" s="1">
        <v>28.860000000000003</v>
      </c>
      <c r="I91" s="1">
        <v>32.700000000000003</v>
      </c>
      <c r="J91" s="1">
        <v>32.71</v>
      </c>
      <c r="K91" s="1">
        <v>36.56</v>
      </c>
      <c r="L91" s="1">
        <v>36.57</v>
      </c>
      <c r="M91" s="1">
        <v>40.409999999999997</v>
      </c>
      <c r="N91" s="1">
        <v>52000</v>
      </c>
      <c r="O91" s="1">
        <v>60013.035000000003</v>
      </c>
      <c r="P91" s="1">
        <v>60013.045000000006</v>
      </c>
      <c r="Q91" s="10">
        <v>68026.070000000007</v>
      </c>
      <c r="R91" s="10">
        <v>68026.080000000002</v>
      </c>
      <c r="S91" s="10">
        <v>76039.11</v>
      </c>
      <c r="T91" s="10">
        <v>76039.12</v>
      </c>
      <c r="U91" s="10">
        <v>84052.14</v>
      </c>
    </row>
    <row r="92" spans="1:21" x14ac:dyDescent="0.2">
      <c r="A92" s="48" t="s">
        <v>742</v>
      </c>
      <c r="B92" s="2" t="s">
        <v>744</v>
      </c>
      <c r="C92" s="4" t="s">
        <v>14</v>
      </c>
      <c r="D92" s="15" t="s">
        <v>17</v>
      </c>
      <c r="E92" s="4" t="s">
        <v>16</v>
      </c>
      <c r="F92" s="1">
        <v>17.89</v>
      </c>
      <c r="G92" s="1">
        <v>20.395</v>
      </c>
      <c r="H92" s="1">
        <v>20.405000000000001</v>
      </c>
      <c r="I92" s="1">
        <v>22.9</v>
      </c>
      <c r="J92" s="1">
        <v>22.91</v>
      </c>
      <c r="K92" s="1">
        <v>25.41</v>
      </c>
      <c r="L92" s="1">
        <v>25.42</v>
      </c>
      <c r="M92" s="1">
        <v>27.91</v>
      </c>
      <c r="N92" s="1">
        <v>37211.200000000004</v>
      </c>
      <c r="O92" s="1">
        <v>42421.600000000006</v>
      </c>
      <c r="P92" s="1">
        <v>42421.610000000008</v>
      </c>
      <c r="Q92" s="10">
        <v>47632</v>
      </c>
      <c r="R92" s="10">
        <v>47632.01</v>
      </c>
      <c r="S92" s="10">
        <v>52844.775000000001</v>
      </c>
      <c r="T92" s="10">
        <v>52844.785000000003</v>
      </c>
      <c r="U92" s="10">
        <v>58057.54</v>
      </c>
    </row>
    <row r="93" spans="1:21" x14ac:dyDescent="0.2">
      <c r="A93" s="48" t="s">
        <v>743</v>
      </c>
      <c r="B93" s="2" t="s">
        <v>745</v>
      </c>
      <c r="C93" s="4" t="s">
        <v>14</v>
      </c>
      <c r="D93" s="15" t="s">
        <v>31</v>
      </c>
      <c r="E93" s="4" t="s">
        <v>16</v>
      </c>
      <c r="F93" s="1">
        <v>19.13</v>
      </c>
      <c r="G93" s="1">
        <v>21.81</v>
      </c>
      <c r="H93" s="1">
        <v>21.82</v>
      </c>
      <c r="I93" s="1">
        <v>24.49</v>
      </c>
      <c r="J93" s="1">
        <v>24.5</v>
      </c>
      <c r="K93" s="1">
        <v>27.175000000000001</v>
      </c>
      <c r="L93" s="1">
        <v>27.185000000000002</v>
      </c>
      <c r="M93" s="1">
        <v>29.85</v>
      </c>
      <c r="N93" s="1">
        <v>39790.400000000001</v>
      </c>
      <c r="O93" s="1">
        <v>45366.740000000005</v>
      </c>
      <c r="P93" s="1">
        <v>45366.750000000007</v>
      </c>
      <c r="Q93" s="10">
        <v>50943.08</v>
      </c>
      <c r="R93" s="10">
        <v>50943.090000000004</v>
      </c>
      <c r="S93" s="10">
        <v>56519.42</v>
      </c>
      <c r="T93" s="10">
        <v>56519.43</v>
      </c>
      <c r="U93" s="10">
        <v>62095.75</v>
      </c>
    </row>
    <row r="94" spans="1:21" x14ac:dyDescent="0.2">
      <c r="A94" s="48" t="s">
        <v>757</v>
      </c>
      <c r="B94" s="2" t="s">
        <v>758</v>
      </c>
      <c r="C94" s="4" t="s">
        <v>34</v>
      </c>
      <c r="D94" s="15" t="s">
        <v>38</v>
      </c>
      <c r="E94" s="4" t="s">
        <v>36</v>
      </c>
      <c r="F94" s="1">
        <v>32.31</v>
      </c>
      <c r="G94" s="1">
        <v>37.734999999999999</v>
      </c>
      <c r="H94" s="1">
        <v>37.744999999999997</v>
      </c>
      <c r="I94" s="1">
        <v>43.16</v>
      </c>
      <c r="J94" s="1">
        <v>43.169999999999995</v>
      </c>
      <c r="K94" s="1">
        <v>48.589999999999996</v>
      </c>
      <c r="L94" s="1">
        <v>48.599999999999994</v>
      </c>
      <c r="M94" s="1">
        <v>54.01</v>
      </c>
      <c r="N94" s="1">
        <v>67204.800000000003</v>
      </c>
      <c r="O94" s="1">
        <v>78489.02</v>
      </c>
      <c r="P94" s="1">
        <v>78489.03</v>
      </c>
      <c r="Q94" s="10">
        <v>89773.24</v>
      </c>
      <c r="R94" s="10">
        <v>89773.25</v>
      </c>
      <c r="S94" s="10">
        <v>101057.45999999999</v>
      </c>
      <c r="T94" s="10">
        <v>101057.46999999999</v>
      </c>
      <c r="U94" s="6">
        <v>112341.67</v>
      </c>
    </row>
    <row r="95" spans="1:21" x14ac:dyDescent="0.2">
      <c r="A95" s="48" t="s">
        <v>181</v>
      </c>
      <c r="B95" s="2" t="s">
        <v>182</v>
      </c>
      <c r="C95" s="4" t="s">
        <v>34</v>
      </c>
      <c r="D95" s="15" t="s">
        <v>50</v>
      </c>
      <c r="E95" s="4" t="s">
        <v>36</v>
      </c>
      <c r="F95" s="1">
        <v>36.81</v>
      </c>
      <c r="G95" s="1">
        <v>42.995000000000005</v>
      </c>
      <c r="H95" s="1">
        <v>43.005000000000003</v>
      </c>
      <c r="I95" s="1">
        <v>49.18</v>
      </c>
      <c r="J95" s="1">
        <v>49.19</v>
      </c>
      <c r="K95" s="1">
        <v>55.364999999999995</v>
      </c>
      <c r="L95" s="1">
        <v>55.374999999999993</v>
      </c>
      <c r="M95" s="1">
        <v>61.54</v>
      </c>
      <c r="N95" s="1">
        <v>76564.800000000003</v>
      </c>
      <c r="O95" s="1">
        <v>89425.86</v>
      </c>
      <c r="P95" s="1">
        <v>89425.87</v>
      </c>
      <c r="Q95" s="10">
        <v>102286.92</v>
      </c>
      <c r="R95" s="10">
        <v>102286.93</v>
      </c>
      <c r="S95" s="10">
        <v>115147.98499999999</v>
      </c>
      <c r="T95" s="10">
        <v>115147.99499999998</v>
      </c>
      <c r="U95" s="6">
        <v>128009.04</v>
      </c>
    </row>
    <row r="96" spans="1:21" x14ac:dyDescent="0.2">
      <c r="A96" s="48" t="s">
        <v>183</v>
      </c>
      <c r="B96" s="2" t="s">
        <v>184</v>
      </c>
      <c r="C96" s="4" t="s">
        <v>14</v>
      </c>
      <c r="D96" s="15" t="s">
        <v>185</v>
      </c>
      <c r="E96" s="4" t="s">
        <v>16</v>
      </c>
      <c r="F96" s="1">
        <v>29.36</v>
      </c>
      <c r="G96" s="1">
        <v>33.879999999999995</v>
      </c>
      <c r="H96" s="1">
        <v>33.889999999999993</v>
      </c>
      <c r="I96" s="1">
        <v>38.4</v>
      </c>
      <c r="J96" s="1">
        <v>38.409999999999997</v>
      </c>
      <c r="K96" s="1">
        <v>42.924999999999997</v>
      </c>
      <c r="L96" s="1">
        <v>42.934999999999995</v>
      </c>
      <c r="M96" s="1">
        <v>47.44</v>
      </c>
      <c r="N96" s="1">
        <v>61068.800000000003</v>
      </c>
      <c r="O96" s="1">
        <v>70472.195000000007</v>
      </c>
      <c r="P96" s="1">
        <v>70472.205000000002</v>
      </c>
      <c r="Q96" s="10">
        <v>79875.59</v>
      </c>
      <c r="R96" s="10">
        <v>79875.599999999991</v>
      </c>
      <c r="S96" s="10">
        <v>89278.984999999986</v>
      </c>
      <c r="T96" s="10">
        <v>89278.994999999981</v>
      </c>
      <c r="U96" s="10">
        <v>98682.37</v>
      </c>
    </row>
    <row r="97" spans="1:21" x14ac:dyDescent="0.2">
      <c r="A97" s="48" t="s">
        <v>186</v>
      </c>
      <c r="B97" s="2" t="s">
        <v>187</v>
      </c>
      <c r="C97" s="4" t="s">
        <v>34</v>
      </c>
      <c r="D97" s="15" t="s">
        <v>35</v>
      </c>
      <c r="E97" s="4" t="s">
        <v>36</v>
      </c>
      <c r="F97" s="1">
        <v>36.729999999999997</v>
      </c>
      <c r="G97" s="1">
        <v>42.9</v>
      </c>
      <c r="H97" s="1">
        <v>42.91</v>
      </c>
      <c r="I97" s="1">
        <v>49.07</v>
      </c>
      <c r="J97" s="1">
        <v>49.08</v>
      </c>
      <c r="K97" s="1">
        <v>55.25</v>
      </c>
      <c r="L97" s="1">
        <v>55.26</v>
      </c>
      <c r="M97" s="1">
        <v>61.42</v>
      </c>
      <c r="N97" s="1">
        <v>76398.399999999994</v>
      </c>
      <c r="O97" s="1">
        <v>89234.86</v>
      </c>
      <c r="P97" s="1">
        <v>89234.87</v>
      </c>
      <c r="Q97" s="10">
        <v>102071.32</v>
      </c>
      <c r="R97" s="10">
        <v>102071.33</v>
      </c>
      <c r="S97" s="10">
        <v>114907.785</v>
      </c>
      <c r="T97" s="10">
        <v>114907.795</v>
      </c>
      <c r="U97" s="10">
        <v>127744.24</v>
      </c>
    </row>
    <row r="98" spans="1:21" x14ac:dyDescent="0.2">
      <c r="A98" s="48" t="s">
        <v>189</v>
      </c>
      <c r="B98" s="2" t="s">
        <v>190</v>
      </c>
      <c r="C98" s="4" t="s">
        <v>66</v>
      </c>
      <c r="D98" s="15" t="s">
        <v>185</v>
      </c>
      <c r="E98" s="4" t="s">
        <v>16</v>
      </c>
      <c r="F98" s="1">
        <v>29.36</v>
      </c>
      <c r="G98" s="1">
        <v>33.879999999999995</v>
      </c>
      <c r="H98" s="1">
        <v>33.889999999999993</v>
      </c>
      <c r="I98" s="1">
        <v>38.4</v>
      </c>
      <c r="J98" s="1">
        <v>38.409999999999997</v>
      </c>
      <c r="K98" s="1">
        <v>42.924999999999997</v>
      </c>
      <c r="L98" s="1">
        <v>42.934999999999995</v>
      </c>
      <c r="M98" s="1">
        <v>47.44</v>
      </c>
      <c r="N98" s="1">
        <v>61068.800000000003</v>
      </c>
      <c r="O98" s="1">
        <v>70472.195000000007</v>
      </c>
      <c r="P98" s="1">
        <v>70472.205000000002</v>
      </c>
      <c r="Q98" s="10">
        <v>79875.59</v>
      </c>
      <c r="R98" s="10">
        <v>79875.599999999991</v>
      </c>
      <c r="S98" s="10">
        <v>89278.984999999986</v>
      </c>
      <c r="T98" s="10">
        <v>89278.994999999981</v>
      </c>
      <c r="U98" s="10">
        <v>98682.37</v>
      </c>
    </row>
    <row r="99" spans="1:21" x14ac:dyDescent="0.2">
      <c r="A99" s="48" t="s">
        <v>191</v>
      </c>
      <c r="B99" s="2" t="s">
        <v>192</v>
      </c>
      <c r="C99" s="4" t="s">
        <v>34</v>
      </c>
      <c r="D99" s="15" t="s">
        <v>42</v>
      </c>
      <c r="E99" s="4" t="s">
        <v>16</v>
      </c>
      <c r="F99" s="1">
        <v>19.13</v>
      </c>
      <c r="G99" s="1">
        <v>21.81</v>
      </c>
      <c r="H99" s="1">
        <v>21.82</v>
      </c>
      <c r="I99" s="1">
        <v>24.49</v>
      </c>
      <c r="J99" s="1">
        <v>24.5</v>
      </c>
      <c r="K99" s="1">
        <v>27.175000000000001</v>
      </c>
      <c r="L99" s="1">
        <v>27.185000000000002</v>
      </c>
      <c r="M99" s="1">
        <v>29.85</v>
      </c>
      <c r="N99" s="1">
        <v>39790.400000000001</v>
      </c>
      <c r="O99" s="1">
        <v>45366.740000000005</v>
      </c>
      <c r="P99" s="1">
        <v>45366.750000000007</v>
      </c>
      <c r="Q99" s="10">
        <v>50943.08</v>
      </c>
      <c r="R99" s="10">
        <v>50943.090000000004</v>
      </c>
      <c r="S99" s="10">
        <v>56519.42</v>
      </c>
      <c r="T99" s="10">
        <v>56519.43</v>
      </c>
      <c r="U99" s="10">
        <v>62095.75</v>
      </c>
    </row>
    <row r="100" spans="1:21" x14ac:dyDescent="0.2">
      <c r="A100" s="48" t="s">
        <v>194</v>
      </c>
      <c r="B100" s="2" t="s">
        <v>195</v>
      </c>
      <c r="C100" s="4" t="s">
        <v>34</v>
      </c>
      <c r="D100" s="15" t="s">
        <v>39</v>
      </c>
      <c r="E100" s="4" t="s">
        <v>36</v>
      </c>
      <c r="F100" s="1">
        <v>25</v>
      </c>
      <c r="G100" s="1">
        <v>28.85</v>
      </c>
      <c r="H100" s="1">
        <v>28.860000000000003</v>
      </c>
      <c r="I100" s="1">
        <v>32.700000000000003</v>
      </c>
      <c r="J100" s="1">
        <v>32.71</v>
      </c>
      <c r="K100" s="1">
        <v>36.56</v>
      </c>
      <c r="L100" s="1">
        <v>36.57</v>
      </c>
      <c r="M100" s="1">
        <v>40.409999999999997</v>
      </c>
      <c r="N100" s="1">
        <v>52000</v>
      </c>
      <c r="O100" s="1">
        <v>60013.035000000003</v>
      </c>
      <c r="P100" s="1">
        <v>60013.045000000006</v>
      </c>
      <c r="Q100" s="10">
        <v>68026.070000000007</v>
      </c>
      <c r="R100" s="10">
        <v>68026.080000000002</v>
      </c>
      <c r="S100" s="10">
        <v>76039.11</v>
      </c>
      <c r="T100" s="10">
        <v>76039.12</v>
      </c>
      <c r="U100" s="10">
        <v>84052.14</v>
      </c>
    </row>
    <row r="101" spans="1:21" x14ac:dyDescent="0.2">
      <c r="A101" s="48" t="s">
        <v>762</v>
      </c>
      <c r="B101" s="2" t="s">
        <v>763</v>
      </c>
      <c r="C101" s="4" t="s">
        <v>34</v>
      </c>
      <c r="D101" s="15" t="s">
        <v>37</v>
      </c>
      <c r="E101" s="4" t="s">
        <v>36</v>
      </c>
      <c r="F101" s="1">
        <v>29.04</v>
      </c>
      <c r="G101" s="1">
        <v>33.515000000000001</v>
      </c>
      <c r="H101" s="1">
        <v>33.524999999999999</v>
      </c>
      <c r="I101" s="1">
        <v>37.99</v>
      </c>
      <c r="J101" s="1">
        <v>38</v>
      </c>
      <c r="K101" s="1">
        <v>42.465000000000003</v>
      </c>
      <c r="L101" s="1">
        <v>42.475000000000001</v>
      </c>
      <c r="M101" s="1">
        <v>46.93</v>
      </c>
      <c r="N101" s="1">
        <v>60403.199999999997</v>
      </c>
      <c r="O101" s="1">
        <v>69708.19</v>
      </c>
      <c r="P101" s="1">
        <v>69708.2</v>
      </c>
      <c r="Q101" s="10">
        <v>79013.179999999993</v>
      </c>
      <c r="R101" s="10">
        <v>79013.189999999988</v>
      </c>
      <c r="S101" s="10">
        <v>88318.18</v>
      </c>
      <c r="T101" s="10">
        <v>88318.189999999988</v>
      </c>
      <c r="U101" s="10">
        <v>97623.17</v>
      </c>
    </row>
    <row r="102" spans="1:21" x14ac:dyDescent="0.2">
      <c r="A102" s="48" t="s">
        <v>196</v>
      </c>
      <c r="B102" s="2" t="s">
        <v>197</v>
      </c>
      <c r="C102" s="4" t="s">
        <v>34</v>
      </c>
      <c r="D102" s="15" t="s">
        <v>78</v>
      </c>
      <c r="E102" s="4" t="s">
        <v>36</v>
      </c>
      <c r="F102" s="1">
        <v>54.75</v>
      </c>
      <c r="G102" s="1">
        <v>64.13</v>
      </c>
      <c r="H102" s="1">
        <v>64.14</v>
      </c>
      <c r="I102" s="1">
        <v>73.510000000000005</v>
      </c>
      <c r="J102" s="1">
        <v>73.52000000000001</v>
      </c>
      <c r="K102" s="1">
        <v>82.9</v>
      </c>
      <c r="L102" s="1">
        <v>82.910000000000011</v>
      </c>
      <c r="M102" s="1">
        <v>92.28</v>
      </c>
      <c r="N102" s="1">
        <v>113880</v>
      </c>
      <c r="O102" s="1">
        <v>133394.08500000002</v>
      </c>
      <c r="P102" s="1">
        <v>133394.09500000003</v>
      </c>
      <c r="Q102" s="10">
        <v>152908.17000000001</v>
      </c>
      <c r="R102" s="10">
        <v>152908.18000000002</v>
      </c>
      <c r="S102" s="10">
        <v>172422.255</v>
      </c>
      <c r="T102" s="10">
        <v>172422.26500000001</v>
      </c>
      <c r="U102" s="6">
        <v>191936.33</v>
      </c>
    </row>
    <row r="103" spans="1:21" x14ac:dyDescent="0.2">
      <c r="A103" s="48" t="s">
        <v>198</v>
      </c>
      <c r="B103" s="2" t="s">
        <v>199</v>
      </c>
      <c r="C103" s="4" t="s">
        <v>14</v>
      </c>
      <c r="D103" s="15" t="s">
        <v>31</v>
      </c>
      <c r="E103" s="4" t="s">
        <v>16</v>
      </c>
      <c r="F103" s="1">
        <v>19.13</v>
      </c>
      <c r="G103" s="1">
        <v>21.81</v>
      </c>
      <c r="H103" s="1">
        <v>21.82</v>
      </c>
      <c r="I103" s="1">
        <v>24.49</v>
      </c>
      <c r="J103" s="1">
        <v>24.5</v>
      </c>
      <c r="K103" s="1">
        <v>27.175000000000001</v>
      </c>
      <c r="L103" s="1">
        <v>27.185000000000002</v>
      </c>
      <c r="M103" s="1">
        <v>29.85</v>
      </c>
      <c r="N103" s="1">
        <v>39790.400000000001</v>
      </c>
      <c r="O103" s="1">
        <v>45366.740000000005</v>
      </c>
      <c r="P103" s="1">
        <v>45366.750000000007</v>
      </c>
      <c r="Q103" s="10">
        <v>50943.08</v>
      </c>
      <c r="R103" s="10">
        <v>50943.090000000004</v>
      </c>
      <c r="S103" s="10">
        <v>56519.42</v>
      </c>
      <c r="T103" s="10">
        <v>56519.43</v>
      </c>
      <c r="U103" s="10">
        <v>62095.75</v>
      </c>
    </row>
    <row r="104" spans="1:21" x14ac:dyDescent="0.2">
      <c r="A104" s="48" t="s">
        <v>200</v>
      </c>
      <c r="B104" s="2" t="s">
        <v>201</v>
      </c>
      <c r="C104" s="4" t="s">
        <v>34</v>
      </c>
      <c r="D104" s="15" t="s">
        <v>37</v>
      </c>
      <c r="E104" s="4" t="s">
        <v>36</v>
      </c>
      <c r="F104" s="1">
        <v>29.04</v>
      </c>
      <c r="G104" s="1">
        <v>33.515000000000001</v>
      </c>
      <c r="H104" s="1">
        <v>33.524999999999999</v>
      </c>
      <c r="I104" s="1">
        <v>37.99</v>
      </c>
      <c r="J104" s="1">
        <v>38</v>
      </c>
      <c r="K104" s="1">
        <v>42.465000000000003</v>
      </c>
      <c r="L104" s="1">
        <v>42.475000000000001</v>
      </c>
      <c r="M104" s="1">
        <v>46.93</v>
      </c>
      <c r="N104" s="1">
        <v>60403.199999999997</v>
      </c>
      <c r="O104" s="1">
        <v>69708.19</v>
      </c>
      <c r="P104" s="1">
        <v>69708.2</v>
      </c>
      <c r="Q104" s="10">
        <v>79013.179999999993</v>
      </c>
      <c r="R104" s="10">
        <v>79013.189999999988</v>
      </c>
      <c r="S104" s="10">
        <v>88318.18</v>
      </c>
      <c r="T104" s="10">
        <v>88318.189999999988</v>
      </c>
      <c r="U104" s="10">
        <v>97623.17</v>
      </c>
    </row>
    <row r="105" spans="1:21" x14ac:dyDescent="0.2">
      <c r="A105" s="48" t="s">
        <v>202</v>
      </c>
      <c r="B105" s="2" t="s">
        <v>203</v>
      </c>
      <c r="C105" s="4" t="s">
        <v>14</v>
      </c>
      <c r="D105" s="15" t="s">
        <v>72</v>
      </c>
      <c r="E105" s="4" t="s">
        <v>16</v>
      </c>
      <c r="F105" s="1">
        <v>15</v>
      </c>
      <c r="G105" s="1">
        <v>16.425000000000001</v>
      </c>
      <c r="H105" s="1">
        <v>16.435000000000002</v>
      </c>
      <c r="I105" s="1">
        <v>17.850000000000001</v>
      </c>
      <c r="J105" s="1">
        <v>17.860000000000003</v>
      </c>
      <c r="K105" s="1">
        <v>19.28</v>
      </c>
      <c r="L105" s="1">
        <v>19.290000000000003</v>
      </c>
      <c r="M105" s="1">
        <v>20.7</v>
      </c>
      <c r="N105" s="1">
        <v>31200</v>
      </c>
      <c r="O105" s="1">
        <v>34163.044999999998</v>
      </c>
      <c r="P105" s="1">
        <v>34163.055</v>
      </c>
      <c r="Q105" s="10">
        <v>37126.089999999997</v>
      </c>
      <c r="R105" s="10">
        <v>37126.1</v>
      </c>
      <c r="S105" s="10">
        <v>40089.134999999995</v>
      </c>
      <c r="T105" s="10">
        <v>40089.144999999997</v>
      </c>
      <c r="U105" s="10">
        <v>43052.17</v>
      </c>
    </row>
    <row r="106" spans="1:21" x14ac:dyDescent="0.2">
      <c r="A106" s="48" t="s">
        <v>205</v>
      </c>
      <c r="B106" s="2" t="s">
        <v>206</v>
      </c>
      <c r="C106" s="4" t="s">
        <v>14</v>
      </c>
      <c r="D106" s="15" t="s">
        <v>17</v>
      </c>
      <c r="E106" s="4" t="s">
        <v>16</v>
      </c>
      <c r="F106" s="1">
        <v>17.89</v>
      </c>
      <c r="G106" s="1">
        <v>20.395</v>
      </c>
      <c r="H106" s="1">
        <v>20.405000000000001</v>
      </c>
      <c r="I106" s="1">
        <v>22.9</v>
      </c>
      <c r="J106" s="1">
        <v>22.91</v>
      </c>
      <c r="K106" s="1">
        <v>25.41</v>
      </c>
      <c r="L106" s="1">
        <v>25.42</v>
      </c>
      <c r="M106" s="1">
        <v>27.91</v>
      </c>
      <c r="N106" s="1">
        <v>37211.200000000004</v>
      </c>
      <c r="O106" s="1">
        <v>42421.600000000006</v>
      </c>
      <c r="P106" s="1">
        <v>42421.610000000008</v>
      </c>
      <c r="Q106" s="10">
        <v>47632</v>
      </c>
      <c r="R106" s="10">
        <v>47632.01</v>
      </c>
      <c r="S106" s="10">
        <v>52844.775000000001</v>
      </c>
      <c r="T106" s="10">
        <v>52844.785000000003</v>
      </c>
      <c r="U106" s="10">
        <v>58057.54</v>
      </c>
    </row>
    <row r="107" spans="1:21" x14ac:dyDescent="0.2">
      <c r="A107" s="48" t="s">
        <v>207</v>
      </c>
      <c r="B107" s="2" t="s">
        <v>208</v>
      </c>
      <c r="C107" s="4" t="s">
        <v>23</v>
      </c>
      <c r="D107" s="15" t="s">
        <v>209</v>
      </c>
      <c r="E107" s="4" t="s">
        <v>16</v>
      </c>
      <c r="F107" s="1">
        <v>19.552958263966385</v>
      </c>
      <c r="G107" s="1"/>
      <c r="H107" s="1"/>
      <c r="I107" s="1"/>
      <c r="J107" s="1"/>
      <c r="K107" s="1"/>
      <c r="L107" s="1"/>
      <c r="M107" s="1">
        <v>27.374503165576893</v>
      </c>
      <c r="N107" s="1">
        <v>40670.153189050005</v>
      </c>
      <c r="O107" s="1"/>
      <c r="P107" s="1"/>
      <c r="Q107" s="10"/>
      <c r="R107" s="10"/>
      <c r="S107" s="10"/>
      <c r="T107" s="10"/>
      <c r="U107" s="10">
        <v>56938.966584400005</v>
      </c>
    </row>
    <row r="108" spans="1:21" x14ac:dyDescent="0.2">
      <c r="A108" s="48" t="s">
        <v>210</v>
      </c>
      <c r="B108" s="2" t="s">
        <v>211</v>
      </c>
      <c r="C108" s="4" t="s">
        <v>14</v>
      </c>
      <c r="D108" s="15" t="s">
        <v>31</v>
      </c>
      <c r="E108" s="4" t="s">
        <v>16</v>
      </c>
      <c r="F108" s="1">
        <v>19.13</v>
      </c>
      <c r="G108" s="1">
        <v>21.81</v>
      </c>
      <c r="H108" s="1">
        <v>21.82</v>
      </c>
      <c r="I108" s="1">
        <v>24.49</v>
      </c>
      <c r="J108" s="1">
        <v>24.5</v>
      </c>
      <c r="K108" s="1">
        <v>27.175000000000001</v>
      </c>
      <c r="L108" s="1">
        <v>27.185000000000002</v>
      </c>
      <c r="M108" s="1">
        <v>29.85</v>
      </c>
      <c r="N108" s="1">
        <v>39790.400000000001</v>
      </c>
      <c r="O108" s="1">
        <v>45366.740000000005</v>
      </c>
      <c r="P108" s="1">
        <v>45366.750000000007</v>
      </c>
      <c r="Q108" s="10">
        <v>50943.08</v>
      </c>
      <c r="R108" s="10">
        <v>50943.090000000004</v>
      </c>
      <c r="S108" s="10">
        <v>56519.42</v>
      </c>
      <c r="T108" s="10">
        <v>56519.43</v>
      </c>
      <c r="U108" s="10">
        <v>62095.75</v>
      </c>
    </row>
    <row r="109" spans="1:21" x14ac:dyDescent="0.2">
      <c r="A109" s="48" t="s">
        <v>214</v>
      </c>
      <c r="B109" s="2" t="s">
        <v>215</v>
      </c>
      <c r="C109" s="4" t="s">
        <v>34</v>
      </c>
      <c r="D109" s="15" t="s">
        <v>47</v>
      </c>
      <c r="E109" s="4" t="s">
        <v>36</v>
      </c>
      <c r="F109" s="1">
        <v>33.159999999999997</v>
      </c>
      <c r="G109" s="1">
        <v>38.269999999999996</v>
      </c>
      <c r="H109" s="1">
        <v>38.279999999999994</v>
      </c>
      <c r="I109" s="1">
        <v>43.38</v>
      </c>
      <c r="J109" s="1">
        <v>43.39</v>
      </c>
      <c r="K109" s="1">
        <v>48.495000000000005</v>
      </c>
      <c r="L109" s="1">
        <v>48.505000000000003</v>
      </c>
      <c r="M109" s="1">
        <v>53.6</v>
      </c>
      <c r="N109" s="1">
        <v>68972.800000000003</v>
      </c>
      <c r="O109" s="1">
        <v>79599.864999999991</v>
      </c>
      <c r="P109" s="1">
        <v>79599.874999999985</v>
      </c>
      <c r="Q109" s="10">
        <v>90226.93</v>
      </c>
      <c r="R109" s="10">
        <v>90226.939999999988</v>
      </c>
      <c r="S109" s="10">
        <v>100854.005</v>
      </c>
      <c r="T109" s="10">
        <v>100854.015</v>
      </c>
      <c r="U109" s="10">
        <v>111481.07</v>
      </c>
    </row>
    <row r="110" spans="1:21" x14ac:dyDescent="0.2">
      <c r="A110" s="48" t="s">
        <v>216</v>
      </c>
      <c r="B110" s="2" t="s">
        <v>217</v>
      </c>
      <c r="C110" s="4" t="s">
        <v>34</v>
      </c>
      <c r="D110" s="15" t="s">
        <v>39</v>
      </c>
      <c r="E110" s="4" t="s">
        <v>36</v>
      </c>
      <c r="F110" s="1">
        <v>25</v>
      </c>
      <c r="G110" s="1">
        <v>28.85</v>
      </c>
      <c r="H110" s="1">
        <v>28.860000000000003</v>
      </c>
      <c r="I110" s="1">
        <v>32.700000000000003</v>
      </c>
      <c r="J110" s="1">
        <v>32.71</v>
      </c>
      <c r="K110" s="1">
        <v>36.56</v>
      </c>
      <c r="L110" s="1">
        <v>36.57</v>
      </c>
      <c r="M110" s="1">
        <v>40.409999999999997</v>
      </c>
      <c r="N110" s="1">
        <v>52000</v>
      </c>
      <c r="O110" s="1">
        <v>60013.035000000003</v>
      </c>
      <c r="P110" s="1">
        <v>60013.045000000006</v>
      </c>
      <c r="Q110" s="10">
        <v>68026.070000000007</v>
      </c>
      <c r="R110" s="10">
        <v>68026.080000000002</v>
      </c>
      <c r="S110" s="10">
        <v>76039.11</v>
      </c>
      <c r="T110" s="10">
        <v>76039.12</v>
      </c>
      <c r="U110" s="10">
        <v>84052.14</v>
      </c>
    </row>
    <row r="111" spans="1:21" x14ac:dyDescent="0.2">
      <c r="A111" s="48" t="s">
        <v>218</v>
      </c>
      <c r="B111" s="2" t="s">
        <v>219</v>
      </c>
      <c r="C111" s="4" t="s">
        <v>14</v>
      </c>
      <c r="D111" s="15" t="s">
        <v>17</v>
      </c>
      <c r="E111" s="4" t="s">
        <v>16</v>
      </c>
      <c r="F111" s="1">
        <v>17.89</v>
      </c>
      <c r="G111" s="1">
        <v>20.395</v>
      </c>
      <c r="H111" s="1">
        <v>20.405000000000001</v>
      </c>
      <c r="I111" s="1">
        <v>22.9</v>
      </c>
      <c r="J111" s="1">
        <v>22.91</v>
      </c>
      <c r="K111" s="1">
        <v>25.41</v>
      </c>
      <c r="L111" s="1">
        <v>25.42</v>
      </c>
      <c r="M111" s="1">
        <v>27.91</v>
      </c>
      <c r="N111" s="1">
        <v>37211.200000000004</v>
      </c>
      <c r="O111" s="1">
        <v>42421.600000000006</v>
      </c>
      <c r="P111" s="1">
        <v>42421.610000000008</v>
      </c>
      <c r="Q111" s="10">
        <v>47632</v>
      </c>
      <c r="R111" s="10">
        <v>47632.01</v>
      </c>
      <c r="S111" s="10">
        <v>52844.775000000001</v>
      </c>
      <c r="T111" s="10">
        <v>52844.785000000003</v>
      </c>
      <c r="U111" s="6">
        <v>58057.54</v>
      </c>
    </row>
    <row r="112" spans="1:21" x14ac:dyDescent="0.2">
      <c r="A112" s="48" t="s">
        <v>220</v>
      </c>
      <c r="B112" s="2" t="s">
        <v>221</v>
      </c>
      <c r="C112" s="4" t="s">
        <v>14</v>
      </c>
      <c r="D112" s="15" t="s">
        <v>31</v>
      </c>
      <c r="E112" s="4" t="s">
        <v>16</v>
      </c>
      <c r="F112" s="1">
        <v>19.13</v>
      </c>
      <c r="G112" s="1">
        <v>21.81</v>
      </c>
      <c r="H112" s="1">
        <v>21.82</v>
      </c>
      <c r="I112" s="1">
        <v>24.49</v>
      </c>
      <c r="J112" s="1">
        <v>24.5</v>
      </c>
      <c r="K112" s="1">
        <v>27.175000000000001</v>
      </c>
      <c r="L112" s="1">
        <v>27.185000000000002</v>
      </c>
      <c r="M112" s="1">
        <v>29.85</v>
      </c>
      <c r="N112" s="1">
        <v>39790.400000000001</v>
      </c>
      <c r="O112" s="1">
        <v>45366.740000000005</v>
      </c>
      <c r="P112" s="1">
        <v>45366.750000000007</v>
      </c>
      <c r="Q112" s="10">
        <v>50943.08</v>
      </c>
      <c r="R112" s="10">
        <v>50943.090000000004</v>
      </c>
      <c r="S112" s="10">
        <v>56519.42</v>
      </c>
      <c r="T112" s="10">
        <v>56519.43</v>
      </c>
      <c r="U112" s="6">
        <v>62095.75</v>
      </c>
    </row>
    <row r="113" spans="1:21" x14ac:dyDescent="0.2">
      <c r="A113" s="48" t="s">
        <v>164</v>
      </c>
      <c r="B113" s="2" t="s">
        <v>970</v>
      </c>
      <c r="C113" s="4" t="s">
        <v>34</v>
      </c>
      <c r="D113" s="15" t="s">
        <v>78</v>
      </c>
      <c r="E113" s="4" t="s">
        <v>36</v>
      </c>
      <c r="F113" s="1">
        <v>54.75</v>
      </c>
      <c r="G113" s="1">
        <v>64.13</v>
      </c>
      <c r="H113" s="1">
        <v>64.14</v>
      </c>
      <c r="I113" s="1">
        <v>73.510000000000005</v>
      </c>
      <c r="J113" s="1">
        <v>73.52000000000001</v>
      </c>
      <c r="K113" s="1">
        <v>82.9</v>
      </c>
      <c r="L113" s="1">
        <v>82.910000000000011</v>
      </c>
      <c r="M113" s="1">
        <v>92.28</v>
      </c>
      <c r="N113" s="1">
        <v>113880</v>
      </c>
      <c r="O113" s="1">
        <v>133394.08500000002</v>
      </c>
      <c r="P113" s="1">
        <v>133394.09500000003</v>
      </c>
      <c r="Q113" s="10">
        <v>152908.17000000001</v>
      </c>
      <c r="R113" s="10">
        <v>152908.18000000002</v>
      </c>
      <c r="S113" s="10">
        <v>172422.255</v>
      </c>
      <c r="T113" s="10">
        <v>172422.26500000001</v>
      </c>
      <c r="U113" s="6">
        <v>191936.33</v>
      </c>
    </row>
    <row r="114" spans="1:21" x14ac:dyDescent="0.2">
      <c r="A114" s="48" t="s">
        <v>167</v>
      </c>
      <c r="B114" s="2" t="s">
        <v>855</v>
      </c>
      <c r="C114" s="4" t="s">
        <v>34</v>
      </c>
      <c r="D114" s="15" t="s">
        <v>81</v>
      </c>
      <c r="E114" s="4" t="s">
        <v>36</v>
      </c>
      <c r="F114" s="1">
        <v>42.63</v>
      </c>
      <c r="G114" s="1">
        <v>49.64</v>
      </c>
      <c r="H114" s="1">
        <v>49.65</v>
      </c>
      <c r="I114" s="1">
        <v>56.65</v>
      </c>
      <c r="J114" s="1">
        <v>56.66</v>
      </c>
      <c r="K114" s="1">
        <v>63.78</v>
      </c>
      <c r="L114" s="1">
        <v>63.79</v>
      </c>
      <c r="M114" s="1">
        <v>70.900000000000006</v>
      </c>
      <c r="N114" s="1">
        <v>88192</v>
      </c>
      <c r="O114" s="1">
        <v>103011.97</v>
      </c>
      <c r="P114" s="1">
        <v>103011.98</v>
      </c>
      <c r="Q114" s="10">
        <v>117831.94</v>
      </c>
      <c r="R114" s="10">
        <v>117831.95</v>
      </c>
      <c r="S114" s="10">
        <v>132651.92000000001</v>
      </c>
      <c r="T114" s="10">
        <v>132651.93000000002</v>
      </c>
      <c r="U114" s="6">
        <v>147471.89000000001</v>
      </c>
    </row>
    <row r="115" spans="1:21" x14ac:dyDescent="0.2">
      <c r="A115" s="48" t="s">
        <v>956</v>
      </c>
      <c r="B115" s="2" t="s">
        <v>974</v>
      </c>
      <c r="C115" s="4" t="s">
        <v>34</v>
      </c>
      <c r="D115" s="15" t="s">
        <v>225</v>
      </c>
      <c r="E115" s="4" t="s">
        <v>36</v>
      </c>
      <c r="F115" s="1">
        <v>62.02</v>
      </c>
      <c r="G115" s="1">
        <v>73.489999999999995</v>
      </c>
      <c r="H115" s="1">
        <v>73.5</v>
      </c>
      <c r="I115" s="1">
        <v>84.96</v>
      </c>
      <c r="J115" s="1">
        <v>84.97</v>
      </c>
      <c r="K115" s="1">
        <v>96.435000000000002</v>
      </c>
      <c r="L115" s="1">
        <v>96.445000000000007</v>
      </c>
      <c r="M115" s="1">
        <v>107.9</v>
      </c>
      <c r="N115" s="1">
        <v>129001.60000000001</v>
      </c>
      <c r="O115" s="1">
        <v>152861.35</v>
      </c>
      <c r="P115" s="1">
        <v>152861.36000000002</v>
      </c>
      <c r="Q115" s="10">
        <v>176721.1</v>
      </c>
      <c r="R115" s="10">
        <v>176721.11000000002</v>
      </c>
      <c r="S115" s="10">
        <v>200580.86</v>
      </c>
      <c r="T115" s="10">
        <v>200580.87</v>
      </c>
      <c r="U115" s="6">
        <v>224440.61</v>
      </c>
    </row>
    <row r="116" spans="1:21" x14ac:dyDescent="0.2">
      <c r="A116" s="48" t="s">
        <v>223</v>
      </c>
      <c r="B116" s="2" t="s">
        <v>224</v>
      </c>
      <c r="C116" s="4" t="s">
        <v>34</v>
      </c>
      <c r="D116" s="15" t="s">
        <v>225</v>
      </c>
      <c r="E116" s="4" t="s">
        <v>36</v>
      </c>
      <c r="F116" s="1">
        <v>62.02</v>
      </c>
      <c r="G116" s="1">
        <v>73.489999999999995</v>
      </c>
      <c r="H116" s="1">
        <v>73.5</v>
      </c>
      <c r="I116" s="1">
        <v>84.96</v>
      </c>
      <c r="J116" s="1">
        <v>84.97</v>
      </c>
      <c r="K116" s="1">
        <v>96.435000000000002</v>
      </c>
      <c r="L116" s="1">
        <v>96.445000000000007</v>
      </c>
      <c r="M116" s="1">
        <v>107.9</v>
      </c>
      <c r="N116" s="1">
        <v>129001.60000000001</v>
      </c>
      <c r="O116" s="1">
        <v>152861.35</v>
      </c>
      <c r="P116" s="1">
        <v>152861.36000000002</v>
      </c>
      <c r="Q116" s="10">
        <v>176721.1</v>
      </c>
      <c r="R116" s="10">
        <v>176721.11000000002</v>
      </c>
      <c r="S116" s="10">
        <v>200580.86</v>
      </c>
      <c r="T116" s="10">
        <v>200580.87</v>
      </c>
      <c r="U116" s="6">
        <v>224440.61</v>
      </c>
    </row>
    <row r="117" spans="1:21" x14ac:dyDescent="0.2">
      <c r="A117" s="48" t="s">
        <v>222</v>
      </c>
      <c r="B117" s="2" t="s">
        <v>976</v>
      </c>
      <c r="C117" s="4" t="s">
        <v>34</v>
      </c>
      <c r="D117" s="15" t="s">
        <v>82</v>
      </c>
      <c r="E117" s="4" t="s">
        <v>36</v>
      </c>
      <c r="F117" s="1">
        <v>49.83</v>
      </c>
      <c r="G117" s="1">
        <v>57.69</v>
      </c>
      <c r="H117" s="1">
        <v>57.699999999999996</v>
      </c>
      <c r="I117" s="1">
        <v>65.55</v>
      </c>
      <c r="J117" s="1">
        <v>65.56</v>
      </c>
      <c r="K117" s="1">
        <v>73.42</v>
      </c>
      <c r="L117" s="1">
        <v>73.430000000000007</v>
      </c>
      <c r="M117" s="1">
        <v>81.28</v>
      </c>
      <c r="N117" s="1">
        <v>103646.39999999999</v>
      </c>
      <c r="O117" s="1">
        <v>119998.08499999999</v>
      </c>
      <c r="P117" s="1">
        <v>119998.09499999999</v>
      </c>
      <c r="Q117" s="10">
        <v>136349.76999999999</v>
      </c>
      <c r="R117" s="10">
        <v>136349.78</v>
      </c>
      <c r="S117" s="10">
        <v>152701.46000000002</v>
      </c>
      <c r="T117" s="10">
        <v>152701.47000000003</v>
      </c>
      <c r="U117" s="10">
        <v>169053.14</v>
      </c>
    </row>
    <row r="118" spans="1:21" x14ac:dyDescent="0.2">
      <c r="A118" s="48" t="s">
        <v>321</v>
      </c>
      <c r="B118" s="2" t="s">
        <v>977</v>
      </c>
      <c r="C118" s="4" t="s">
        <v>34</v>
      </c>
      <c r="D118" s="15" t="s">
        <v>78</v>
      </c>
      <c r="E118" s="4" t="s">
        <v>36</v>
      </c>
      <c r="F118" s="1">
        <v>54.75</v>
      </c>
      <c r="G118" s="1">
        <v>64.13</v>
      </c>
      <c r="H118" s="1">
        <v>64.14</v>
      </c>
      <c r="I118" s="1">
        <v>73.510000000000005</v>
      </c>
      <c r="J118" s="1">
        <v>73.52000000000001</v>
      </c>
      <c r="K118" s="1">
        <v>82.9</v>
      </c>
      <c r="L118" s="1">
        <v>82.910000000000011</v>
      </c>
      <c r="M118" s="1">
        <v>92.28</v>
      </c>
      <c r="N118" s="1">
        <v>113880</v>
      </c>
      <c r="O118" s="1">
        <v>133394.08500000002</v>
      </c>
      <c r="P118" s="1">
        <v>133394.09500000003</v>
      </c>
      <c r="Q118" s="10">
        <v>152908.17000000001</v>
      </c>
      <c r="R118" s="10">
        <v>152908.18000000002</v>
      </c>
      <c r="S118" s="10">
        <v>172422.255</v>
      </c>
      <c r="T118" s="10">
        <v>172422.26500000001</v>
      </c>
      <c r="U118" s="10">
        <v>191936.33</v>
      </c>
    </row>
    <row r="119" spans="1:21" x14ac:dyDescent="0.2">
      <c r="A119" s="48" t="s">
        <v>816</v>
      </c>
      <c r="B119" s="2" t="s">
        <v>978</v>
      </c>
      <c r="C119" s="4" t="s">
        <v>34</v>
      </c>
      <c r="D119" s="15" t="s">
        <v>76</v>
      </c>
      <c r="E119" s="4" t="s">
        <v>36</v>
      </c>
      <c r="F119" s="1">
        <v>48.04</v>
      </c>
      <c r="G119" s="1">
        <v>56.269999999999996</v>
      </c>
      <c r="H119" s="1">
        <v>56.279999999999994</v>
      </c>
      <c r="I119" s="1">
        <v>64.5</v>
      </c>
      <c r="J119" s="1">
        <v>64.510000000000005</v>
      </c>
      <c r="K119" s="1">
        <v>72.740000000000009</v>
      </c>
      <c r="L119" s="1">
        <v>72.750000000000014</v>
      </c>
      <c r="M119" s="1">
        <v>80.97</v>
      </c>
      <c r="N119" s="1">
        <v>99923.199999999997</v>
      </c>
      <c r="O119" s="1">
        <v>117045.70000000001</v>
      </c>
      <c r="P119" s="1">
        <v>117045.71</v>
      </c>
      <c r="Q119" s="10">
        <v>134168.20000000001</v>
      </c>
      <c r="R119" s="10">
        <v>134168.21000000002</v>
      </c>
      <c r="S119" s="10">
        <v>151290.71000000002</v>
      </c>
      <c r="T119" s="10">
        <v>151290.72000000003</v>
      </c>
      <c r="U119" s="10">
        <v>168413.21</v>
      </c>
    </row>
    <row r="120" spans="1:21" x14ac:dyDescent="0.2">
      <c r="A120" s="48" t="s">
        <v>226</v>
      </c>
      <c r="B120" s="2" t="s">
        <v>227</v>
      </c>
      <c r="C120" s="4" t="s">
        <v>34</v>
      </c>
      <c r="D120" s="15" t="s">
        <v>225</v>
      </c>
      <c r="E120" s="4" t="s">
        <v>36</v>
      </c>
      <c r="F120" s="1">
        <v>62.02</v>
      </c>
      <c r="G120" s="1">
        <v>73.489999999999995</v>
      </c>
      <c r="H120" s="1">
        <v>73.5</v>
      </c>
      <c r="I120" s="1">
        <v>84.96</v>
      </c>
      <c r="J120" s="1">
        <v>84.97</v>
      </c>
      <c r="K120" s="1">
        <v>96.435000000000002</v>
      </c>
      <c r="L120" s="1">
        <v>96.445000000000007</v>
      </c>
      <c r="M120" s="1">
        <v>107.9</v>
      </c>
      <c r="N120" s="1">
        <v>129001.60000000001</v>
      </c>
      <c r="O120" s="1">
        <v>152861.35</v>
      </c>
      <c r="P120" s="1">
        <v>152861.36000000002</v>
      </c>
      <c r="Q120" s="10">
        <v>176721.1</v>
      </c>
      <c r="R120" s="10">
        <v>176721.11000000002</v>
      </c>
      <c r="S120" s="10">
        <v>200580.86</v>
      </c>
      <c r="T120" s="10">
        <v>200580.87</v>
      </c>
      <c r="U120" s="6">
        <v>224440.61</v>
      </c>
    </row>
    <row r="121" spans="1:21" x14ac:dyDescent="0.2">
      <c r="A121" s="48" t="s">
        <v>229</v>
      </c>
      <c r="B121" s="2" t="s">
        <v>980</v>
      </c>
      <c r="C121" s="4" t="s">
        <v>34</v>
      </c>
      <c r="D121" s="15" t="s">
        <v>76</v>
      </c>
      <c r="E121" s="4" t="s">
        <v>36</v>
      </c>
      <c r="F121" s="1">
        <v>48.04</v>
      </c>
      <c r="G121" s="1">
        <v>56.269999999999996</v>
      </c>
      <c r="H121" s="1">
        <v>56.279999999999994</v>
      </c>
      <c r="I121" s="1">
        <v>64.5</v>
      </c>
      <c r="J121" s="1">
        <v>64.510000000000005</v>
      </c>
      <c r="K121" s="1">
        <v>72.740000000000009</v>
      </c>
      <c r="L121" s="1">
        <v>72.750000000000014</v>
      </c>
      <c r="M121" s="1">
        <v>80.97</v>
      </c>
      <c r="N121" s="1">
        <v>99923.199999999997</v>
      </c>
      <c r="O121" s="1">
        <v>117045.70000000001</v>
      </c>
      <c r="P121" s="1">
        <v>117045.71</v>
      </c>
      <c r="Q121" s="10">
        <v>134168.20000000001</v>
      </c>
      <c r="R121" s="10">
        <v>134168.21000000002</v>
      </c>
      <c r="S121" s="10">
        <v>151290.71000000002</v>
      </c>
      <c r="T121" s="10">
        <v>151290.72000000003</v>
      </c>
      <c r="U121" s="6">
        <v>168413.21</v>
      </c>
    </row>
    <row r="122" spans="1:21" x14ac:dyDescent="0.2">
      <c r="A122" s="49" t="s">
        <v>230</v>
      </c>
      <c r="B122" s="2" t="s">
        <v>231</v>
      </c>
      <c r="C122" s="4" t="s">
        <v>34</v>
      </c>
      <c r="D122" s="15" t="s">
        <v>243</v>
      </c>
      <c r="E122" s="4" t="s">
        <v>36</v>
      </c>
      <c r="F122" s="1">
        <v>71.73</v>
      </c>
      <c r="G122" s="1">
        <v>84.995000000000005</v>
      </c>
      <c r="H122" s="1">
        <v>85.00500000000001</v>
      </c>
      <c r="I122" s="1">
        <v>98.26</v>
      </c>
      <c r="J122" s="1">
        <v>98.27000000000001</v>
      </c>
      <c r="K122" s="1">
        <v>111.53</v>
      </c>
      <c r="L122" s="1">
        <v>111.54</v>
      </c>
      <c r="M122" s="1">
        <v>124.79</v>
      </c>
      <c r="N122" s="1">
        <v>149198.39999999999</v>
      </c>
      <c r="O122" s="1">
        <v>176791.505</v>
      </c>
      <c r="P122" s="1">
        <v>176791.51500000001</v>
      </c>
      <c r="Q122" s="10">
        <v>204384.61</v>
      </c>
      <c r="R122" s="10">
        <v>204384.62</v>
      </c>
      <c r="S122" s="10">
        <v>231977.72499999998</v>
      </c>
      <c r="T122" s="10">
        <v>231977.73499999999</v>
      </c>
      <c r="U122" s="6">
        <v>259570.83</v>
      </c>
    </row>
    <row r="123" spans="1:21" x14ac:dyDescent="0.2">
      <c r="A123" s="48" t="s">
        <v>232</v>
      </c>
      <c r="B123" s="2" t="s">
        <v>233</v>
      </c>
      <c r="C123" s="4" t="s">
        <v>34</v>
      </c>
      <c r="D123" s="15" t="s">
        <v>76</v>
      </c>
      <c r="E123" s="4" t="s">
        <v>36</v>
      </c>
      <c r="F123" s="1">
        <v>48.04</v>
      </c>
      <c r="G123" s="1">
        <v>56.269999999999996</v>
      </c>
      <c r="H123" s="1">
        <v>56.279999999999994</v>
      </c>
      <c r="I123" s="1">
        <v>64.5</v>
      </c>
      <c r="J123" s="1">
        <v>64.510000000000005</v>
      </c>
      <c r="K123" s="1">
        <v>72.740000000000009</v>
      </c>
      <c r="L123" s="1">
        <v>72.750000000000014</v>
      </c>
      <c r="M123" s="1">
        <v>80.97</v>
      </c>
      <c r="N123" s="1">
        <v>99923.199999999997</v>
      </c>
      <c r="O123" s="1">
        <v>117045.70000000001</v>
      </c>
      <c r="P123" s="1">
        <v>117045.71</v>
      </c>
      <c r="Q123" s="10">
        <v>134168.20000000001</v>
      </c>
      <c r="R123" s="10">
        <v>134168.21000000002</v>
      </c>
      <c r="S123" s="10">
        <v>151290.71000000002</v>
      </c>
      <c r="T123" s="10">
        <v>151290.72000000003</v>
      </c>
      <c r="U123" s="6">
        <v>168413.21</v>
      </c>
    </row>
    <row r="124" spans="1:21" x14ac:dyDescent="0.2">
      <c r="A124" s="48" t="s">
        <v>234</v>
      </c>
      <c r="B124" s="2" t="s">
        <v>235</v>
      </c>
      <c r="C124" s="4" t="s">
        <v>34</v>
      </c>
      <c r="D124" s="15" t="s">
        <v>133</v>
      </c>
      <c r="E124" s="4" t="s">
        <v>36</v>
      </c>
      <c r="F124" s="1">
        <v>62.97</v>
      </c>
      <c r="G124" s="1">
        <v>73.765000000000001</v>
      </c>
      <c r="H124" s="1">
        <v>73.775000000000006</v>
      </c>
      <c r="I124" s="1">
        <v>84.56</v>
      </c>
      <c r="J124" s="1">
        <v>84.570000000000007</v>
      </c>
      <c r="K124" s="1">
        <v>95.355000000000004</v>
      </c>
      <c r="L124" s="1">
        <v>95.365000000000009</v>
      </c>
      <c r="M124" s="1">
        <v>106.14</v>
      </c>
      <c r="N124" s="1">
        <v>130977.60000000001</v>
      </c>
      <c r="O124" s="1">
        <v>153427.58500000002</v>
      </c>
      <c r="P124" s="1">
        <v>153427.59500000003</v>
      </c>
      <c r="Q124" s="10">
        <v>175877.57</v>
      </c>
      <c r="R124" s="10">
        <v>175877.58000000002</v>
      </c>
      <c r="S124" s="10">
        <v>198327.55499999999</v>
      </c>
      <c r="T124" s="10">
        <v>198327.565</v>
      </c>
      <c r="U124" s="10">
        <v>220777.53</v>
      </c>
    </row>
    <row r="125" spans="1:21" x14ac:dyDescent="0.2">
      <c r="A125" s="48" t="s">
        <v>236</v>
      </c>
      <c r="B125" s="2" t="s">
        <v>1086</v>
      </c>
      <c r="C125" s="4" t="s">
        <v>34</v>
      </c>
      <c r="D125" s="15" t="s">
        <v>243</v>
      </c>
      <c r="E125" s="4" t="s">
        <v>36</v>
      </c>
      <c r="F125" s="1">
        <v>71.73</v>
      </c>
      <c r="G125" s="1">
        <v>84.995000000000005</v>
      </c>
      <c r="H125" s="1">
        <v>85.00500000000001</v>
      </c>
      <c r="I125" s="1">
        <v>98.26</v>
      </c>
      <c r="J125" s="1">
        <v>98.27000000000001</v>
      </c>
      <c r="K125" s="1">
        <v>111.53</v>
      </c>
      <c r="L125" s="1">
        <v>111.54</v>
      </c>
      <c r="M125" s="1">
        <v>124.79</v>
      </c>
      <c r="N125" s="1">
        <v>149198.39999999999</v>
      </c>
      <c r="O125" s="1">
        <v>176791.505</v>
      </c>
      <c r="P125" s="1">
        <v>176791.51500000001</v>
      </c>
      <c r="Q125" s="10">
        <v>204384.61</v>
      </c>
      <c r="R125" s="10">
        <v>204384.62</v>
      </c>
      <c r="S125" s="10">
        <v>231977.72499999998</v>
      </c>
      <c r="T125" s="10">
        <v>231977.73499999999</v>
      </c>
      <c r="U125" s="10">
        <v>259570.83</v>
      </c>
    </row>
    <row r="126" spans="1:21" x14ac:dyDescent="0.2">
      <c r="A126" s="48" t="s">
        <v>775</v>
      </c>
      <c r="B126" s="2" t="s">
        <v>971</v>
      </c>
      <c r="C126" s="4" t="s">
        <v>34</v>
      </c>
      <c r="D126" s="15" t="s">
        <v>225</v>
      </c>
      <c r="E126" s="4" t="s">
        <v>36</v>
      </c>
      <c r="F126" s="1">
        <v>62.02</v>
      </c>
      <c r="G126" s="1">
        <v>73.489999999999995</v>
      </c>
      <c r="H126" s="1">
        <v>73.5</v>
      </c>
      <c r="I126" s="1">
        <v>84.96</v>
      </c>
      <c r="J126" s="1">
        <v>84.97</v>
      </c>
      <c r="K126" s="1">
        <v>96.435000000000002</v>
      </c>
      <c r="L126" s="1">
        <v>96.445000000000007</v>
      </c>
      <c r="M126" s="1">
        <v>107.9</v>
      </c>
      <c r="N126" s="1">
        <v>129001.60000000001</v>
      </c>
      <c r="O126" s="1">
        <v>152861.35</v>
      </c>
      <c r="P126" s="1">
        <v>152861.36000000002</v>
      </c>
      <c r="Q126" s="10">
        <v>176721.1</v>
      </c>
      <c r="R126" s="10">
        <v>176721.11000000002</v>
      </c>
      <c r="S126" s="10">
        <v>200580.86</v>
      </c>
      <c r="T126" s="10">
        <v>200580.87</v>
      </c>
      <c r="U126" s="6">
        <v>224440.61</v>
      </c>
    </row>
    <row r="127" spans="1:21" x14ac:dyDescent="0.2">
      <c r="A127" s="48" t="s">
        <v>228</v>
      </c>
      <c r="B127" s="2" t="s">
        <v>979</v>
      </c>
      <c r="C127" s="4" t="s">
        <v>34</v>
      </c>
      <c r="D127" s="15" t="s">
        <v>78</v>
      </c>
      <c r="E127" s="4" t="s">
        <v>36</v>
      </c>
      <c r="F127" s="1">
        <v>54.75</v>
      </c>
      <c r="G127" s="1">
        <v>64.13</v>
      </c>
      <c r="H127" s="1">
        <v>64.14</v>
      </c>
      <c r="I127" s="1">
        <v>73.510000000000005</v>
      </c>
      <c r="J127" s="1">
        <v>73.52000000000001</v>
      </c>
      <c r="K127" s="1">
        <v>82.9</v>
      </c>
      <c r="L127" s="1">
        <v>82.910000000000011</v>
      </c>
      <c r="M127" s="1">
        <v>92.28</v>
      </c>
      <c r="N127" s="1">
        <v>113880</v>
      </c>
      <c r="O127" s="1">
        <v>133394.08500000002</v>
      </c>
      <c r="P127" s="1">
        <v>133394.09500000003</v>
      </c>
      <c r="Q127" s="10">
        <v>152908.17000000001</v>
      </c>
      <c r="R127" s="10">
        <v>152908.18000000002</v>
      </c>
      <c r="S127" s="10">
        <v>172422.255</v>
      </c>
      <c r="T127" s="10">
        <v>172422.26500000001</v>
      </c>
      <c r="U127" s="10">
        <v>191936.33</v>
      </c>
    </row>
    <row r="128" spans="1:21" x14ac:dyDescent="0.2">
      <c r="A128" s="48" t="s">
        <v>237</v>
      </c>
      <c r="B128" s="2" t="s">
        <v>1006</v>
      </c>
      <c r="C128" s="4" t="s">
        <v>34</v>
      </c>
      <c r="D128" s="15" t="s">
        <v>82</v>
      </c>
      <c r="E128" s="4" t="s">
        <v>36</v>
      </c>
      <c r="F128" s="1">
        <v>49.83</v>
      </c>
      <c r="G128" s="1">
        <v>57.69</v>
      </c>
      <c r="H128" s="1">
        <v>57.699999999999996</v>
      </c>
      <c r="I128" s="1">
        <v>65.55</v>
      </c>
      <c r="J128" s="1">
        <v>65.56</v>
      </c>
      <c r="K128" s="1">
        <v>73.42</v>
      </c>
      <c r="L128" s="1">
        <v>73.430000000000007</v>
      </c>
      <c r="M128" s="1">
        <v>81.28</v>
      </c>
      <c r="N128" s="1">
        <v>103646.39999999999</v>
      </c>
      <c r="O128" s="1">
        <v>119998.08499999999</v>
      </c>
      <c r="P128" s="1">
        <v>119998.09499999999</v>
      </c>
      <c r="Q128" s="10">
        <v>136349.76999999999</v>
      </c>
      <c r="R128" s="10">
        <v>136349.78</v>
      </c>
      <c r="S128" s="10">
        <v>152701.46000000002</v>
      </c>
      <c r="T128" s="10">
        <v>152701.47000000003</v>
      </c>
      <c r="U128" s="10">
        <v>169053.14</v>
      </c>
    </row>
    <row r="129" spans="1:21" x14ac:dyDescent="0.2">
      <c r="A129" s="48" t="s">
        <v>863</v>
      </c>
      <c r="B129" s="2" t="s">
        <v>864</v>
      </c>
      <c r="C129" s="4" t="s">
        <v>34</v>
      </c>
      <c r="D129" s="15" t="s">
        <v>38</v>
      </c>
      <c r="E129" s="4" t="s">
        <v>36</v>
      </c>
      <c r="F129" s="1">
        <v>32.31</v>
      </c>
      <c r="G129" s="1">
        <v>37.734999999999999</v>
      </c>
      <c r="H129" s="1">
        <v>37.744999999999997</v>
      </c>
      <c r="I129" s="1">
        <v>43.16</v>
      </c>
      <c r="J129" s="1">
        <v>43.169999999999995</v>
      </c>
      <c r="K129" s="1">
        <v>48.589999999999996</v>
      </c>
      <c r="L129" s="1">
        <v>48.599999999999994</v>
      </c>
      <c r="M129" s="1">
        <v>54.01</v>
      </c>
      <c r="N129" s="1">
        <v>67204.800000000003</v>
      </c>
      <c r="O129" s="1">
        <v>78489.02</v>
      </c>
      <c r="P129" s="1">
        <v>78489.03</v>
      </c>
      <c r="Q129" s="10">
        <v>89773.24</v>
      </c>
      <c r="R129" s="10">
        <v>89773.25</v>
      </c>
      <c r="S129" s="10">
        <v>101057.45999999999</v>
      </c>
      <c r="T129" s="10">
        <v>101057.46999999999</v>
      </c>
      <c r="U129" s="10">
        <v>112341.67</v>
      </c>
    </row>
    <row r="130" spans="1:21" x14ac:dyDescent="0.2">
      <c r="A130" s="48" t="s">
        <v>239</v>
      </c>
      <c r="B130" s="2" t="s">
        <v>240</v>
      </c>
      <c r="C130" s="4" t="s">
        <v>14</v>
      </c>
      <c r="D130" s="15" t="s">
        <v>15</v>
      </c>
      <c r="E130" s="4" t="s">
        <v>16</v>
      </c>
      <c r="F130" s="1">
        <v>21.59</v>
      </c>
      <c r="G130" s="1">
        <v>24.914999999999999</v>
      </c>
      <c r="H130" s="1">
        <v>24.925000000000001</v>
      </c>
      <c r="I130" s="1">
        <v>28.24</v>
      </c>
      <c r="J130" s="1">
        <v>28.25</v>
      </c>
      <c r="K130" s="1">
        <v>31.565000000000001</v>
      </c>
      <c r="L130" s="1">
        <v>31.575000000000003</v>
      </c>
      <c r="M130" s="1">
        <v>34.880000000000003</v>
      </c>
      <c r="N130" s="1">
        <v>44907.199999999997</v>
      </c>
      <c r="O130" s="1">
        <v>51819.244999999995</v>
      </c>
      <c r="P130" s="1">
        <v>51819.254999999997</v>
      </c>
      <c r="Q130" s="10">
        <v>58731.29</v>
      </c>
      <c r="R130" s="10">
        <v>58731.3</v>
      </c>
      <c r="S130" s="10">
        <v>65643.34</v>
      </c>
      <c r="T130" s="10">
        <v>65643.349999999991</v>
      </c>
      <c r="U130" s="10">
        <v>72555.38</v>
      </c>
    </row>
    <row r="131" spans="1:21" x14ac:dyDescent="0.2">
      <c r="A131" s="48" t="s">
        <v>241</v>
      </c>
      <c r="B131" s="2" t="s">
        <v>1029</v>
      </c>
      <c r="C131" s="4" t="s">
        <v>34</v>
      </c>
      <c r="D131" s="15" t="s">
        <v>39</v>
      </c>
      <c r="E131" s="4" t="s">
        <v>36</v>
      </c>
      <c r="F131" s="1">
        <v>25</v>
      </c>
      <c r="G131" s="1">
        <v>28.85</v>
      </c>
      <c r="H131" s="1">
        <v>28.860000000000003</v>
      </c>
      <c r="I131" s="1">
        <v>32.700000000000003</v>
      </c>
      <c r="J131" s="1">
        <v>32.71</v>
      </c>
      <c r="K131" s="1">
        <v>36.56</v>
      </c>
      <c r="L131" s="1">
        <v>36.57</v>
      </c>
      <c r="M131" s="1">
        <v>40.409999999999997</v>
      </c>
      <c r="N131" s="1">
        <v>52000</v>
      </c>
      <c r="O131" s="1">
        <v>60013.035000000003</v>
      </c>
      <c r="P131" s="1">
        <v>60013.045000000006</v>
      </c>
      <c r="Q131" s="10">
        <v>68026.070000000007</v>
      </c>
      <c r="R131" s="10">
        <v>68026.080000000002</v>
      </c>
      <c r="S131" s="10">
        <v>76039.11</v>
      </c>
      <c r="T131" s="10">
        <v>76039.12</v>
      </c>
      <c r="U131" s="6">
        <v>84052.14</v>
      </c>
    </row>
    <row r="132" spans="1:21" x14ac:dyDescent="0.2">
      <c r="A132" s="48" t="s">
        <v>242</v>
      </c>
      <c r="B132" s="2" t="s">
        <v>973</v>
      </c>
      <c r="C132" s="4" t="s">
        <v>34</v>
      </c>
      <c r="D132" s="15" t="s">
        <v>38</v>
      </c>
      <c r="E132" s="4" t="s">
        <v>36</v>
      </c>
      <c r="F132" s="1">
        <v>32.31</v>
      </c>
      <c r="G132" s="1">
        <v>37.734999999999999</v>
      </c>
      <c r="H132" s="1">
        <v>37.744999999999997</v>
      </c>
      <c r="I132" s="1">
        <v>43.16</v>
      </c>
      <c r="J132" s="1">
        <v>43.169999999999995</v>
      </c>
      <c r="K132" s="1">
        <v>48.589999999999996</v>
      </c>
      <c r="L132" s="1">
        <v>48.599999999999994</v>
      </c>
      <c r="M132" s="1">
        <v>54.01</v>
      </c>
      <c r="N132" s="1">
        <v>67204.800000000003</v>
      </c>
      <c r="O132" s="1">
        <v>78489.02</v>
      </c>
      <c r="P132" s="1">
        <v>78489.03</v>
      </c>
      <c r="Q132" s="10">
        <v>89773.24</v>
      </c>
      <c r="R132" s="10">
        <v>89773.25</v>
      </c>
      <c r="S132" s="10">
        <v>101057.45999999999</v>
      </c>
      <c r="T132" s="10">
        <v>101057.46999999999</v>
      </c>
      <c r="U132" s="6">
        <v>112341.67</v>
      </c>
    </row>
    <row r="133" spans="1:21" x14ac:dyDescent="0.2">
      <c r="A133" s="48" t="s">
        <v>244</v>
      </c>
      <c r="B133" s="2" t="s">
        <v>1030</v>
      </c>
      <c r="C133" s="4" t="s">
        <v>34</v>
      </c>
      <c r="D133" s="15" t="s">
        <v>175</v>
      </c>
      <c r="E133" s="4" t="s">
        <v>36</v>
      </c>
      <c r="F133" s="1">
        <v>25.65</v>
      </c>
      <c r="G133" s="1">
        <v>29.599999999999998</v>
      </c>
      <c r="H133" s="1">
        <v>29.61</v>
      </c>
      <c r="I133" s="1">
        <v>33.93</v>
      </c>
      <c r="J133" s="1">
        <f>Table14[[#This Row],[HQ2 Max2]]+0.01</f>
        <v>33.94</v>
      </c>
      <c r="K133" s="1">
        <f>MEDIAN(Table14[[#This Row],[HQ3 Min]],Table14[[#This Row],[HQ4 Max]])</f>
        <v>37.695</v>
      </c>
      <c r="L133" s="1">
        <f>Table14[[#This Row],[HQ3 Max]]+0.01</f>
        <v>37.704999999999998</v>
      </c>
      <c r="M133" s="1">
        <v>41.45</v>
      </c>
      <c r="N133" s="1">
        <v>53352</v>
      </c>
      <c r="O133" s="1">
        <f>MEDIAN(Table14[[#This Row],[AQ1 Min]],Table14[[#This Row],[AQ2 Max]])</f>
        <v>61567.67</v>
      </c>
      <c r="P133" s="1">
        <f>Table14[[#This Row],[AQ1 Max]]+0.01</f>
        <v>61567.68</v>
      </c>
      <c r="Q133" s="10">
        <f>MEDIAN(Table14[[#This Row],[AQ1 Min]],Table14[[#This Row],[AQ4 Max]])</f>
        <v>69783.34</v>
      </c>
      <c r="R133" s="10">
        <f>Table14[[#This Row],[AQ2 Max]]+0.01</f>
        <v>69783.349999999991</v>
      </c>
      <c r="S133" s="10">
        <f>MEDIAN(Table14[[#This Row],[AQ3 Min]],Table14[[#This Row],[AQ4 Max]])</f>
        <v>77999.014999999985</v>
      </c>
      <c r="T133" s="10">
        <f>Table14[[#This Row],[AQ3 Max]]+0.01</f>
        <v>77999.02499999998</v>
      </c>
      <c r="U133" s="10">
        <v>86214.68</v>
      </c>
    </row>
    <row r="134" spans="1:21" x14ac:dyDescent="0.2">
      <c r="A134" s="48" t="s">
        <v>245</v>
      </c>
      <c r="B134" s="2" t="s">
        <v>1031</v>
      </c>
      <c r="C134" s="4" t="s">
        <v>34</v>
      </c>
      <c r="D134" s="15" t="s">
        <v>68</v>
      </c>
      <c r="E134" s="4" t="s">
        <v>36</v>
      </c>
      <c r="F134" s="1">
        <v>29.36</v>
      </c>
      <c r="G134" s="1">
        <v>33.879999999999995</v>
      </c>
      <c r="H134" s="1">
        <v>33.889999999999993</v>
      </c>
      <c r="I134" s="1">
        <v>38.4</v>
      </c>
      <c r="J134" s="1">
        <v>38.409999999999997</v>
      </c>
      <c r="K134" s="1">
        <v>42.924999999999997</v>
      </c>
      <c r="L134" s="1">
        <v>42.934999999999995</v>
      </c>
      <c r="M134" s="1">
        <v>47.44</v>
      </c>
      <c r="N134" s="1">
        <v>61068.800000000003</v>
      </c>
      <c r="O134" s="1">
        <v>70472.195000000007</v>
      </c>
      <c r="P134" s="1">
        <v>70472.205000000002</v>
      </c>
      <c r="Q134" s="10">
        <v>79875.59</v>
      </c>
      <c r="R134" s="10">
        <v>79875.599999999991</v>
      </c>
      <c r="S134" s="10">
        <v>89278.984999999986</v>
      </c>
      <c r="T134" s="10">
        <v>89278.994999999981</v>
      </c>
      <c r="U134" s="10">
        <v>98682.37</v>
      </c>
    </row>
    <row r="135" spans="1:21" x14ac:dyDescent="0.2">
      <c r="A135" s="48" t="s">
        <v>246</v>
      </c>
      <c r="B135" s="2" t="s">
        <v>1032</v>
      </c>
      <c r="C135" s="4" t="s">
        <v>34</v>
      </c>
      <c r="D135" s="15" t="s">
        <v>47</v>
      </c>
      <c r="E135" s="4" t="s">
        <v>36</v>
      </c>
      <c r="F135" s="1">
        <v>33.159999999999997</v>
      </c>
      <c r="G135" s="1">
        <v>38.269999999999996</v>
      </c>
      <c r="H135" s="1">
        <v>38.279999999999994</v>
      </c>
      <c r="I135" s="1">
        <v>43.38</v>
      </c>
      <c r="J135" s="1">
        <v>43.39</v>
      </c>
      <c r="K135" s="1">
        <v>48.495000000000005</v>
      </c>
      <c r="L135" s="1">
        <v>48.505000000000003</v>
      </c>
      <c r="M135" s="1">
        <v>53.6</v>
      </c>
      <c r="N135" s="1">
        <v>68972.800000000003</v>
      </c>
      <c r="O135" s="1">
        <v>79599.864999999991</v>
      </c>
      <c r="P135" s="1">
        <v>79599.874999999985</v>
      </c>
      <c r="Q135" s="10">
        <v>90226.93</v>
      </c>
      <c r="R135" s="10">
        <v>90226.939999999988</v>
      </c>
      <c r="S135" s="10">
        <v>100854.005</v>
      </c>
      <c r="T135" s="10">
        <v>100854.015</v>
      </c>
      <c r="U135" s="10">
        <v>111481.07</v>
      </c>
    </row>
    <row r="136" spans="1:21" x14ac:dyDescent="0.2">
      <c r="A136" s="48" t="s">
        <v>247</v>
      </c>
      <c r="B136" s="2" t="s">
        <v>1033</v>
      </c>
      <c r="C136" s="4" t="s">
        <v>34</v>
      </c>
      <c r="D136" s="15" t="s">
        <v>35</v>
      </c>
      <c r="E136" s="4" t="s">
        <v>36</v>
      </c>
      <c r="F136" s="1">
        <v>36.729999999999997</v>
      </c>
      <c r="G136" s="1">
        <v>42.9</v>
      </c>
      <c r="H136" s="1">
        <v>42.91</v>
      </c>
      <c r="I136" s="1">
        <v>49.07</v>
      </c>
      <c r="J136" s="1">
        <v>49.08</v>
      </c>
      <c r="K136" s="1">
        <v>55.25</v>
      </c>
      <c r="L136" s="1">
        <v>55.26</v>
      </c>
      <c r="M136" s="1">
        <v>61.42</v>
      </c>
      <c r="N136" s="1">
        <v>76398.399999999994</v>
      </c>
      <c r="O136" s="1">
        <v>89234.86</v>
      </c>
      <c r="P136" s="1">
        <v>89234.87</v>
      </c>
      <c r="Q136" s="10">
        <v>102071.32</v>
      </c>
      <c r="R136" s="10">
        <v>102071.33</v>
      </c>
      <c r="S136" s="10">
        <v>114907.785</v>
      </c>
      <c r="T136" s="10">
        <v>114907.795</v>
      </c>
      <c r="U136" s="10">
        <v>127744.24</v>
      </c>
    </row>
    <row r="137" spans="1:21" x14ac:dyDescent="0.2">
      <c r="A137" s="48" t="s">
        <v>248</v>
      </c>
      <c r="B137" s="2" t="s">
        <v>249</v>
      </c>
      <c r="C137" s="4" t="s">
        <v>34</v>
      </c>
      <c r="D137" s="15" t="s">
        <v>68</v>
      </c>
      <c r="E137" s="4" t="s">
        <v>36</v>
      </c>
      <c r="F137" s="1">
        <v>29.36</v>
      </c>
      <c r="G137" s="1">
        <v>33.879999999999995</v>
      </c>
      <c r="H137" s="1">
        <v>33.889999999999993</v>
      </c>
      <c r="I137" s="1">
        <v>38.4</v>
      </c>
      <c r="J137" s="1">
        <v>38.409999999999997</v>
      </c>
      <c r="K137" s="1">
        <v>42.924999999999997</v>
      </c>
      <c r="L137" s="1">
        <v>42.934999999999995</v>
      </c>
      <c r="M137" s="1">
        <v>47.44</v>
      </c>
      <c r="N137" s="1">
        <v>61068.800000000003</v>
      </c>
      <c r="O137" s="1">
        <v>70472.195000000007</v>
      </c>
      <c r="P137" s="1">
        <v>70472.205000000002</v>
      </c>
      <c r="Q137" s="10">
        <v>79875.59</v>
      </c>
      <c r="R137" s="10">
        <v>79875.599999999991</v>
      </c>
      <c r="S137" s="10">
        <v>89278.984999999986</v>
      </c>
      <c r="T137" s="10">
        <v>89278.994999999981</v>
      </c>
      <c r="U137" s="10">
        <v>98682.37</v>
      </c>
    </row>
    <row r="138" spans="1:21" x14ac:dyDescent="0.2">
      <c r="A138" s="48" t="s">
        <v>252</v>
      </c>
      <c r="B138" s="2" t="s">
        <v>810</v>
      </c>
      <c r="C138" s="4" t="s">
        <v>34</v>
      </c>
      <c r="D138" s="15" t="s">
        <v>37</v>
      </c>
      <c r="E138" s="4" t="s">
        <v>36</v>
      </c>
      <c r="F138" s="1">
        <v>29.04</v>
      </c>
      <c r="G138" s="1">
        <v>33.515000000000001</v>
      </c>
      <c r="H138" s="1">
        <v>33.524999999999999</v>
      </c>
      <c r="I138" s="1">
        <v>37.99</v>
      </c>
      <c r="J138" s="1">
        <v>38</v>
      </c>
      <c r="K138" s="1">
        <v>42.465000000000003</v>
      </c>
      <c r="L138" s="1">
        <v>42.475000000000001</v>
      </c>
      <c r="M138" s="1">
        <v>46.93</v>
      </c>
      <c r="N138" s="1">
        <v>60403.199999999997</v>
      </c>
      <c r="O138" s="1">
        <v>69708.19</v>
      </c>
      <c r="P138" s="1">
        <v>69708.2</v>
      </c>
      <c r="Q138" s="10">
        <v>79013.179999999993</v>
      </c>
      <c r="R138" s="10">
        <v>79013.189999999988</v>
      </c>
      <c r="S138" s="10">
        <v>88318.18</v>
      </c>
      <c r="T138" s="10">
        <v>88318.189999999988</v>
      </c>
      <c r="U138" s="6">
        <v>97623.17</v>
      </c>
    </row>
    <row r="139" spans="1:21" x14ac:dyDescent="0.2">
      <c r="A139" s="48" t="s">
        <v>250</v>
      </c>
      <c r="B139" s="2" t="s">
        <v>251</v>
      </c>
      <c r="C139" s="4" t="s">
        <v>34</v>
      </c>
      <c r="D139" s="15" t="s">
        <v>50</v>
      </c>
      <c r="E139" s="4" t="s">
        <v>36</v>
      </c>
      <c r="F139" s="1">
        <v>36.81</v>
      </c>
      <c r="G139" s="1">
        <v>42.995000000000005</v>
      </c>
      <c r="H139" s="1">
        <v>43.005000000000003</v>
      </c>
      <c r="I139" s="1">
        <v>49.18</v>
      </c>
      <c r="J139" s="1">
        <v>49.19</v>
      </c>
      <c r="K139" s="1">
        <v>55.364999999999995</v>
      </c>
      <c r="L139" s="1">
        <v>55.374999999999993</v>
      </c>
      <c r="M139" s="1">
        <v>61.54</v>
      </c>
      <c r="N139" s="1">
        <v>76564.800000000003</v>
      </c>
      <c r="O139" s="1">
        <v>89425.86</v>
      </c>
      <c r="P139" s="1">
        <v>89425.87</v>
      </c>
      <c r="Q139" s="10">
        <v>102286.92</v>
      </c>
      <c r="R139" s="10">
        <v>102286.93</v>
      </c>
      <c r="S139" s="10">
        <v>115147.98499999999</v>
      </c>
      <c r="T139" s="10">
        <v>115147.99499999998</v>
      </c>
      <c r="U139" s="6">
        <v>128009.04</v>
      </c>
    </row>
    <row r="140" spans="1:21" x14ac:dyDescent="0.2">
      <c r="A140" s="48" t="s">
        <v>253</v>
      </c>
      <c r="B140" s="2" t="s">
        <v>254</v>
      </c>
      <c r="C140" s="4" t="s">
        <v>14</v>
      </c>
      <c r="D140" s="15" t="s">
        <v>27</v>
      </c>
      <c r="E140" s="4" t="s">
        <v>16</v>
      </c>
      <c r="F140" s="1">
        <v>16.43</v>
      </c>
      <c r="G140" s="1">
        <v>18.920000000000002</v>
      </c>
      <c r="H140" s="1">
        <v>18.930000000000003</v>
      </c>
      <c r="I140" s="1">
        <v>21.41</v>
      </c>
      <c r="J140" s="1">
        <v>21.42</v>
      </c>
      <c r="K140" s="1">
        <v>23.91</v>
      </c>
      <c r="L140" s="1">
        <v>23.92</v>
      </c>
      <c r="M140" s="1">
        <v>26.4</v>
      </c>
      <c r="N140" s="1">
        <v>34174.400000000001</v>
      </c>
      <c r="O140" s="1">
        <v>39353.600000000006</v>
      </c>
      <c r="P140" s="1">
        <v>39353.610000000008</v>
      </c>
      <c r="Q140" s="10">
        <v>44532.800000000003</v>
      </c>
      <c r="R140" s="10">
        <v>44532.810000000005</v>
      </c>
      <c r="S140" s="10">
        <v>49717.404999999999</v>
      </c>
      <c r="T140" s="10">
        <v>49717.415000000001</v>
      </c>
      <c r="U140" s="10">
        <v>54902</v>
      </c>
    </row>
    <row r="141" spans="1:21" x14ac:dyDescent="0.2">
      <c r="A141" s="48" t="s">
        <v>255</v>
      </c>
      <c r="B141" s="2" t="s">
        <v>256</v>
      </c>
      <c r="C141" s="4" t="s">
        <v>34</v>
      </c>
      <c r="D141" s="15" t="s">
        <v>193</v>
      </c>
      <c r="E141" s="4" t="s">
        <v>16</v>
      </c>
      <c r="F141" s="1">
        <v>17.89</v>
      </c>
      <c r="G141" s="1">
        <v>20.395</v>
      </c>
      <c r="H141" s="1">
        <v>20.405000000000001</v>
      </c>
      <c r="I141" s="1">
        <v>22.9</v>
      </c>
      <c r="J141" s="1">
        <v>22.91</v>
      </c>
      <c r="K141" s="1">
        <v>25.41</v>
      </c>
      <c r="L141" s="1">
        <v>25.42</v>
      </c>
      <c r="M141" s="1">
        <v>27.91</v>
      </c>
      <c r="N141" s="1">
        <v>37211.200000000004</v>
      </c>
      <c r="O141" s="1">
        <v>42421.600000000006</v>
      </c>
      <c r="P141" s="1">
        <v>42421.610000000008</v>
      </c>
      <c r="Q141" s="10">
        <v>47632</v>
      </c>
      <c r="R141" s="10">
        <v>47632.01</v>
      </c>
      <c r="S141" s="10">
        <v>52844.775000000001</v>
      </c>
      <c r="T141" s="10">
        <v>52844.785000000003</v>
      </c>
      <c r="U141" s="10">
        <v>58057.54</v>
      </c>
    </row>
    <row r="142" spans="1:21" x14ac:dyDescent="0.2">
      <c r="A142" s="48" t="s">
        <v>257</v>
      </c>
      <c r="B142" s="2" t="s">
        <v>258</v>
      </c>
      <c r="C142" s="4" t="s">
        <v>14</v>
      </c>
      <c r="D142" s="15" t="s">
        <v>100</v>
      </c>
      <c r="E142" s="4" t="s">
        <v>16</v>
      </c>
      <c r="F142" s="1">
        <v>25</v>
      </c>
      <c r="G142" s="1">
        <v>28.85</v>
      </c>
      <c r="H142" s="1">
        <v>28.860000000000003</v>
      </c>
      <c r="I142" s="1">
        <v>32.700000000000003</v>
      </c>
      <c r="J142" s="1">
        <v>32.71</v>
      </c>
      <c r="K142" s="1">
        <v>36.56</v>
      </c>
      <c r="L142" s="1">
        <v>36.57</v>
      </c>
      <c r="M142" s="1">
        <v>40.409999999999997</v>
      </c>
      <c r="N142" s="1">
        <v>52000</v>
      </c>
      <c r="O142" s="1">
        <v>60013.035000000003</v>
      </c>
      <c r="P142" s="1">
        <v>60013.045000000006</v>
      </c>
      <c r="Q142" s="10">
        <v>68026.070000000007</v>
      </c>
      <c r="R142" s="10">
        <v>68026.080000000002</v>
      </c>
      <c r="S142" s="10">
        <v>76039.11</v>
      </c>
      <c r="T142" s="10">
        <v>76039.12</v>
      </c>
      <c r="U142" s="6">
        <v>84052.14</v>
      </c>
    </row>
    <row r="143" spans="1:21" x14ac:dyDescent="0.2">
      <c r="A143" s="48" t="s">
        <v>259</v>
      </c>
      <c r="B143" s="2" t="s">
        <v>975</v>
      </c>
      <c r="C143" s="4" t="s">
        <v>14</v>
      </c>
      <c r="D143" s="15" t="s">
        <v>100</v>
      </c>
      <c r="E143" s="4" t="s">
        <v>16</v>
      </c>
      <c r="F143" s="1">
        <v>25</v>
      </c>
      <c r="G143" s="1">
        <v>28.85</v>
      </c>
      <c r="H143" s="1">
        <v>28.860000000000003</v>
      </c>
      <c r="I143" s="1">
        <v>32.700000000000003</v>
      </c>
      <c r="J143" s="1">
        <v>32.71</v>
      </c>
      <c r="K143" s="1">
        <v>36.56</v>
      </c>
      <c r="L143" s="1">
        <v>36.57</v>
      </c>
      <c r="M143" s="1">
        <v>40.409999999999997</v>
      </c>
      <c r="N143" s="1">
        <v>52000</v>
      </c>
      <c r="O143" s="1">
        <v>60013.035000000003</v>
      </c>
      <c r="P143" s="1">
        <v>60013.045000000006</v>
      </c>
      <c r="Q143" s="10">
        <v>68026.070000000007</v>
      </c>
      <c r="R143" s="10">
        <v>68026.080000000002</v>
      </c>
      <c r="S143" s="10">
        <v>76039.11</v>
      </c>
      <c r="T143" s="10">
        <v>76039.12</v>
      </c>
      <c r="U143" s="6">
        <v>84052.14</v>
      </c>
    </row>
    <row r="144" spans="1:21" x14ac:dyDescent="0.2">
      <c r="A144" s="48" t="s">
        <v>260</v>
      </c>
      <c r="B144" s="2" t="s">
        <v>261</v>
      </c>
      <c r="C144" s="4" t="s">
        <v>34</v>
      </c>
      <c r="D144" s="15" t="s">
        <v>262</v>
      </c>
      <c r="E144" s="4" t="s">
        <v>36</v>
      </c>
      <c r="F144" s="1">
        <v>72.39</v>
      </c>
      <c r="G144" s="1">
        <v>85.784999999999997</v>
      </c>
      <c r="H144" s="1">
        <v>85.795000000000002</v>
      </c>
      <c r="I144" s="1">
        <v>99.18</v>
      </c>
      <c r="J144" s="1">
        <v>99.190000000000012</v>
      </c>
      <c r="K144" s="1">
        <v>112.575</v>
      </c>
      <c r="L144" s="1">
        <v>112.58500000000001</v>
      </c>
      <c r="M144" s="1">
        <v>125.96</v>
      </c>
      <c r="N144" s="1">
        <v>150571.20000000001</v>
      </c>
      <c r="O144" s="1">
        <v>178427.94</v>
      </c>
      <c r="P144" s="1">
        <v>178427.95</v>
      </c>
      <c r="Q144" s="10">
        <v>206284.68</v>
      </c>
      <c r="R144" s="10">
        <v>206284.69</v>
      </c>
      <c r="S144" s="10">
        <v>234141.43</v>
      </c>
      <c r="T144" s="10">
        <v>234141.44</v>
      </c>
      <c r="U144" s="6">
        <v>261998.17</v>
      </c>
    </row>
    <row r="145" spans="1:21" x14ac:dyDescent="0.2">
      <c r="A145" s="48" t="s">
        <v>263</v>
      </c>
      <c r="B145" s="2" t="s">
        <v>264</v>
      </c>
      <c r="C145" s="4" t="s">
        <v>34</v>
      </c>
      <c r="D145" s="15" t="s">
        <v>37</v>
      </c>
      <c r="E145" s="4" t="s">
        <v>36</v>
      </c>
      <c r="F145" s="1">
        <v>29.04</v>
      </c>
      <c r="G145" s="1">
        <v>33.515000000000001</v>
      </c>
      <c r="H145" s="1">
        <v>33.524999999999999</v>
      </c>
      <c r="I145" s="1">
        <v>37.99</v>
      </c>
      <c r="J145" s="1">
        <v>38</v>
      </c>
      <c r="K145" s="1">
        <v>42.465000000000003</v>
      </c>
      <c r="L145" s="1">
        <v>42.475000000000001</v>
      </c>
      <c r="M145" s="1">
        <v>46.93</v>
      </c>
      <c r="N145" s="1">
        <v>60403.199999999997</v>
      </c>
      <c r="O145" s="1">
        <v>69708.19</v>
      </c>
      <c r="P145" s="1">
        <v>69708.2</v>
      </c>
      <c r="Q145" s="10">
        <v>79013.179999999993</v>
      </c>
      <c r="R145" s="10">
        <v>79013.189999999988</v>
      </c>
      <c r="S145" s="10">
        <v>88318.18</v>
      </c>
      <c r="T145" s="10">
        <v>88318.189999999988</v>
      </c>
      <c r="U145" s="6">
        <v>97623.17</v>
      </c>
    </row>
    <row r="146" spans="1:21" x14ac:dyDescent="0.2">
      <c r="A146" s="48" t="s">
        <v>265</v>
      </c>
      <c r="B146" s="2" t="s">
        <v>266</v>
      </c>
      <c r="C146" s="4" t="s">
        <v>66</v>
      </c>
      <c r="D146" s="15" t="s">
        <v>31</v>
      </c>
      <c r="E146" s="4" t="s">
        <v>16</v>
      </c>
      <c r="F146" s="1">
        <v>19.13</v>
      </c>
      <c r="G146" s="1">
        <v>21.81</v>
      </c>
      <c r="H146" s="1">
        <v>21.82</v>
      </c>
      <c r="I146" s="1">
        <v>24.49</v>
      </c>
      <c r="J146" s="1">
        <v>24.5</v>
      </c>
      <c r="K146" s="1">
        <v>27.175000000000001</v>
      </c>
      <c r="L146" s="1">
        <v>27.185000000000002</v>
      </c>
      <c r="M146" s="1">
        <v>29.85</v>
      </c>
      <c r="N146" s="1">
        <v>39790.400000000001</v>
      </c>
      <c r="O146" s="1">
        <v>45366.740000000005</v>
      </c>
      <c r="P146" s="1">
        <v>45366.750000000007</v>
      </c>
      <c r="Q146" s="10">
        <v>50943.08</v>
      </c>
      <c r="R146" s="10">
        <v>50943.090000000004</v>
      </c>
      <c r="S146" s="10">
        <v>56519.42</v>
      </c>
      <c r="T146" s="10">
        <v>56519.43</v>
      </c>
      <c r="U146" s="10">
        <v>62095.75</v>
      </c>
    </row>
    <row r="147" spans="1:21" x14ac:dyDescent="0.2">
      <c r="A147" s="48" t="s">
        <v>267</v>
      </c>
      <c r="B147" s="2" t="s">
        <v>268</v>
      </c>
      <c r="C147" s="4" t="s">
        <v>66</v>
      </c>
      <c r="D147" s="15" t="s">
        <v>27</v>
      </c>
      <c r="E147" s="4" t="s">
        <v>16</v>
      </c>
      <c r="F147" s="1">
        <v>16.43</v>
      </c>
      <c r="G147" s="1">
        <v>18.920000000000002</v>
      </c>
      <c r="H147" s="1">
        <v>18.930000000000003</v>
      </c>
      <c r="I147" s="1">
        <v>21.41</v>
      </c>
      <c r="J147" s="1">
        <v>21.42</v>
      </c>
      <c r="K147" s="1">
        <v>23.91</v>
      </c>
      <c r="L147" s="1">
        <v>23.92</v>
      </c>
      <c r="M147" s="1">
        <v>26.4</v>
      </c>
      <c r="N147" s="1">
        <v>34174.400000000001</v>
      </c>
      <c r="O147" s="1">
        <v>39353.600000000006</v>
      </c>
      <c r="P147" s="1">
        <v>39353.610000000008</v>
      </c>
      <c r="Q147" s="10">
        <v>44532.800000000003</v>
      </c>
      <c r="R147" s="10">
        <v>44532.810000000005</v>
      </c>
      <c r="S147" s="10">
        <v>49717.404999999999</v>
      </c>
      <c r="T147" s="10">
        <v>49717.415000000001</v>
      </c>
      <c r="U147" s="10">
        <v>54902</v>
      </c>
    </row>
    <row r="148" spans="1:21" x14ac:dyDescent="0.2">
      <c r="A148" s="48" t="s">
        <v>269</v>
      </c>
      <c r="B148" s="2" t="s">
        <v>270</v>
      </c>
      <c r="C148" s="4" t="s">
        <v>66</v>
      </c>
      <c r="D148" s="15" t="s">
        <v>100</v>
      </c>
      <c r="E148" s="4" t="s">
        <v>16</v>
      </c>
      <c r="F148" s="1">
        <v>25</v>
      </c>
      <c r="G148" s="1">
        <v>28.85</v>
      </c>
      <c r="H148" s="1">
        <v>28.860000000000003</v>
      </c>
      <c r="I148" s="1">
        <v>32.700000000000003</v>
      </c>
      <c r="J148" s="1">
        <v>32.71</v>
      </c>
      <c r="K148" s="1">
        <v>36.56</v>
      </c>
      <c r="L148" s="1">
        <v>36.57</v>
      </c>
      <c r="M148" s="1">
        <v>40.409999999999997</v>
      </c>
      <c r="N148" s="1">
        <v>52000</v>
      </c>
      <c r="O148" s="1">
        <v>60013.035000000003</v>
      </c>
      <c r="P148" s="1">
        <v>60013.045000000006</v>
      </c>
      <c r="Q148" s="10">
        <v>68026.070000000007</v>
      </c>
      <c r="R148" s="10">
        <v>68026.080000000002</v>
      </c>
      <c r="S148" s="10">
        <v>76039.11</v>
      </c>
      <c r="T148" s="10">
        <v>76039.12</v>
      </c>
      <c r="U148" s="10">
        <v>84052.14</v>
      </c>
    </row>
    <row r="149" spans="1:21" x14ac:dyDescent="0.2">
      <c r="A149" s="48" t="s">
        <v>271</v>
      </c>
      <c r="B149" s="2" t="s">
        <v>272</v>
      </c>
      <c r="C149" s="4" t="s">
        <v>34</v>
      </c>
      <c r="D149" s="15" t="s">
        <v>50</v>
      </c>
      <c r="E149" s="4" t="s">
        <v>36</v>
      </c>
      <c r="F149" s="1">
        <v>36.81</v>
      </c>
      <c r="G149" s="1">
        <v>42.995000000000005</v>
      </c>
      <c r="H149" s="1">
        <v>43.005000000000003</v>
      </c>
      <c r="I149" s="1">
        <v>49.18</v>
      </c>
      <c r="J149" s="1">
        <v>49.19</v>
      </c>
      <c r="K149" s="1">
        <v>55.364999999999995</v>
      </c>
      <c r="L149" s="1">
        <v>55.374999999999993</v>
      </c>
      <c r="M149" s="1">
        <v>61.54</v>
      </c>
      <c r="N149" s="1">
        <v>76564.800000000003</v>
      </c>
      <c r="O149" s="1">
        <v>89425.86</v>
      </c>
      <c r="P149" s="1">
        <v>89425.87</v>
      </c>
      <c r="Q149" s="10">
        <v>102286.92</v>
      </c>
      <c r="R149" s="10">
        <v>102286.93</v>
      </c>
      <c r="S149" s="10">
        <v>115147.98499999999</v>
      </c>
      <c r="T149" s="10">
        <v>115147.99499999998</v>
      </c>
      <c r="U149" s="10">
        <v>128009.04</v>
      </c>
    </row>
    <row r="150" spans="1:21" x14ac:dyDescent="0.2">
      <c r="A150" s="48" t="s">
        <v>811</v>
      </c>
      <c r="B150" s="2" t="s">
        <v>812</v>
      </c>
      <c r="C150" s="4" t="s">
        <v>34</v>
      </c>
      <c r="D150" s="15" t="s">
        <v>37</v>
      </c>
      <c r="E150" s="4" t="s">
        <v>36</v>
      </c>
      <c r="F150" s="1">
        <v>29.04</v>
      </c>
      <c r="G150" s="1">
        <v>33.515000000000001</v>
      </c>
      <c r="H150" s="1">
        <v>33.524999999999999</v>
      </c>
      <c r="I150" s="1">
        <v>37.99</v>
      </c>
      <c r="J150" s="1">
        <v>38</v>
      </c>
      <c r="K150" s="1">
        <v>42.465000000000003</v>
      </c>
      <c r="L150" s="1">
        <v>42.475000000000001</v>
      </c>
      <c r="M150" s="1">
        <v>46.93</v>
      </c>
      <c r="N150" s="1">
        <v>60403.199999999997</v>
      </c>
      <c r="O150" s="1">
        <v>69708.19</v>
      </c>
      <c r="P150" s="1">
        <v>69708.2</v>
      </c>
      <c r="Q150" s="10">
        <v>79013.179999999993</v>
      </c>
      <c r="R150" s="10">
        <v>79013.189999999988</v>
      </c>
      <c r="S150" s="10">
        <v>88318.18</v>
      </c>
      <c r="T150" s="10">
        <v>88318.189999999988</v>
      </c>
      <c r="U150" s="10">
        <v>97623.17</v>
      </c>
    </row>
    <row r="151" spans="1:21" x14ac:dyDescent="0.2">
      <c r="A151" s="48" t="s">
        <v>824</v>
      </c>
      <c r="B151" s="2" t="s">
        <v>860</v>
      </c>
      <c r="C151" s="4" t="s">
        <v>34</v>
      </c>
      <c r="D151" s="15" t="s">
        <v>37</v>
      </c>
      <c r="E151" s="4" t="s">
        <v>36</v>
      </c>
      <c r="F151" s="1">
        <v>29.04</v>
      </c>
      <c r="G151" s="1">
        <v>33.515000000000001</v>
      </c>
      <c r="H151" s="1">
        <v>33.524999999999999</v>
      </c>
      <c r="I151" s="1">
        <v>37.99</v>
      </c>
      <c r="J151" s="1">
        <v>38</v>
      </c>
      <c r="K151" s="1">
        <v>42.465000000000003</v>
      </c>
      <c r="L151" s="1">
        <v>42.475000000000001</v>
      </c>
      <c r="M151" s="1">
        <v>46.93</v>
      </c>
      <c r="N151" s="1">
        <v>60403.199999999997</v>
      </c>
      <c r="O151" s="1">
        <v>69708.19</v>
      </c>
      <c r="P151" s="1">
        <v>69708.2</v>
      </c>
      <c r="Q151" s="10">
        <v>79013.179999999993</v>
      </c>
      <c r="R151" s="10">
        <v>79013.189999999988</v>
      </c>
      <c r="S151" s="10">
        <v>88318.18</v>
      </c>
      <c r="T151" s="10">
        <v>88318.189999999988</v>
      </c>
      <c r="U151" s="10">
        <v>97623.17</v>
      </c>
    </row>
    <row r="152" spans="1:21" x14ac:dyDescent="0.2">
      <c r="A152" s="48" t="s">
        <v>274</v>
      </c>
      <c r="B152" s="2" t="s">
        <v>275</v>
      </c>
      <c r="C152" s="4" t="s">
        <v>34</v>
      </c>
      <c r="D152" s="15" t="s">
        <v>82</v>
      </c>
      <c r="E152" s="4" t="s">
        <v>36</v>
      </c>
      <c r="F152" s="1">
        <v>49.83</v>
      </c>
      <c r="G152" s="1">
        <v>57.69</v>
      </c>
      <c r="H152" s="1">
        <v>57.699999999999996</v>
      </c>
      <c r="I152" s="1">
        <v>65.55</v>
      </c>
      <c r="J152" s="1">
        <v>65.56</v>
      </c>
      <c r="K152" s="1">
        <v>73.42</v>
      </c>
      <c r="L152" s="1">
        <v>73.430000000000007</v>
      </c>
      <c r="M152" s="1">
        <v>81.28</v>
      </c>
      <c r="N152" s="1">
        <v>103646.39999999999</v>
      </c>
      <c r="O152" s="1">
        <v>119998.08499999999</v>
      </c>
      <c r="P152" s="1">
        <v>119998.09499999999</v>
      </c>
      <c r="Q152" s="10">
        <v>136349.76999999999</v>
      </c>
      <c r="R152" s="10">
        <v>136349.78</v>
      </c>
      <c r="S152" s="10">
        <v>152701.46000000002</v>
      </c>
      <c r="T152" s="10">
        <v>152701.47000000003</v>
      </c>
      <c r="U152" s="6">
        <v>169053.14</v>
      </c>
    </row>
    <row r="153" spans="1:21" x14ac:dyDescent="0.2">
      <c r="A153" s="48" t="s">
        <v>276</v>
      </c>
      <c r="B153" s="2" t="s">
        <v>1034</v>
      </c>
      <c r="C153" s="4" t="s">
        <v>34</v>
      </c>
      <c r="D153" s="15" t="s">
        <v>105</v>
      </c>
      <c r="E153" s="4" t="s">
        <v>16</v>
      </c>
      <c r="F153" s="1">
        <v>21.59</v>
      </c>
      <c r="G153" s="1">
        <v>24.914999999999999</v>
      </c>
      <c r="H153" s="1">
        <v>24.925000000000001</v>
      </c>
      <c r="I153" s="1">
        <v>28.24</v>
      </c>
      <c r="J153" s="1">
        <v>28.25</v>
      </c>
      <c r="K153" s="1">
        <v>31.565000000000001</v>
      </c>
      <c r="L153" s="1">
        <v>31.575000000000003</v>
      </c>
      <c r="M153" s="1">
        <v>34.880000000000003</v>
      </c>
      <c r="N153" s="1">
        <v>44907.199999999997</v>
      </c>
      <c r="O153" s="1">
        <v>51819.244999999995</v>
      </c>
      <c r="P153" s="1">
        <v>51819.254999999997</v>
      </c>
      <c r="Q153" s="10">
        <v>58731.29</v>
      </c>
      <c r="R153" s="10">
        <v>58731.3</v>
      </c>
      <c r="S153" s="10">
        <v>65643.34</v>
      </c>
      <c r="T153" s="10">
        <v>65643.349999999991</v>
      </c>
      <c r="U153" s="10">
        <v>72555.38</v>
      </c>
    </row>
    <row r="154" spans="1:21" x14ac:dyDescent="0.2">
      <c r="A154" s="48" t="s">
        <v>277</v>
      </c>
      <c r="B154" s="2" t="s">
        <v>278</v>
      </c>
      <c r="C154" s="4" t="s">
        <v>34</v>
      </c>
      <c r="D154" s="15" t="s">
        <v>279</v>
      </c>
      <c r="E154" s="4" t="s">
        <v>36</v>
      </c>
      <c r="F154" s="1">
        <v>57.14</v>
      </c>
      <c r="G154" s="1">
        <v>66.155000000000001</v>
      </c>
      <c r="H154" s="1">
        <v>66.165000000000006</v>
      </c>
      <c r="I154" s="1">
        <v>75.17</v>
      </c>
      <c r="J154" s="1">
        <v>75.180000000000007</v>
      </c>
      <c r="K154" s="1">
        <v>84.19</v>
      </c>
      <c r="L154" s="1">
        <v>84.2</v>
      </c>
      <c r="M154" s="1">
        <v>93.2</v>
      </c>
      <c r="N154" s="1">
        <v>118851.2</v>
      </c>
      <c r="O154" s="1">
        <v>137602.435</v>
      </c>
      <c r="P154" s="1">
        <v>137602.44500000001</v>
      </c>
      <c r="Q154" s="10">
        <v>156353.67000000001</v>
      </c>
      <c r="R154" s="10">
        <v>156353.68000000002</v>
      </c>
      <c r="S154" s="10">
        <v>175104.91000000003</v>
      </c>
      <c r="T154" s="10">
        <v>175104.92000000004</v>
      </c>
      <c r="U154" s="6">
        <v>193856.14</v>
      </c>
    </row>
    <row r="155" spans="1:21" x14ac:dyDescent="0.2">
      <c r="A155" s="48" t="s">
        <v>280</v>
      </c>
      <c r="B155" s="2" t="s">
        <v>281</v>
      </c>
      <c r="C155" s="4" t="s">
        <v>34</v>
      </c>
      <c r="D155" s="15" t="s">
        <v>282</v>
      </c>
      <c r="E155" s="4" t="s">
        <v>36</v>
      </c>
      <c r="F155" s="1">
        <v>50.1</v>
      </c>
      <c r="G155" s="1">
        <v>58.010000000000005</v>
      </c>
      <c r="H155" s="1">
        <v>58.02</v>
      </c>
      <c r="I155" s="1">
        <v>65.92</v>
      </c>
      <c r="J155" s="1">
        <v>65.930000000000007</v>
      </c>
      <c r="K155" s="1">
        <v>73.830000000000013</v>
      </c>
      <c r="L155" s="1">
        <v>73.840000000000018</v>
      </c>
      <c r="M155" s="1">
        <v>81.73</v>
      </c>
      <c r="N155" s="1">
        <v>104208</v>
      </c>
      <c r="O155" s="1">
        <v>120656.505</v>
      </c>
      <c r="P155" s="1">
        <v>120656.515</v>
      </c>
      <c r="Q155" s="10">
        <v>137105.01</v>
      </c>
      <c r="R155" s="10">
        <v>137105.02000000002</v>
      </c>
      <c r="S155" s="10">
        <v>153553.51500000001</v>
      </c>
      <c r="T155" s="10">
        <v>153553.52500000002</v>
      </c>
      <c r="U155" s="10">
        <v>170002.01</v>
      </c>
    </row>
    <row r="156" spans="1:21" x14ac:dyDescent="0.2">
      <c r="A156" s="49" t="s">
        <v>798</v>
      </c>
      <c r="B156" s="2" t="s">
        <v>792</v>
      </c>
      <c r="C156" s="4" t="s">
        <v>283</v>
      </c>
      <c r="D156" s="15" t="s">
        <v>284</v>
      </c>
      <c r="E156" s="4" t="s">
        <v>36</v>
      </c>
      <c r="F156" s="1">
        <v>45.44</v>
      </c>
      <c r="G156" s="1"/>
      <c r="H156" s="1"/>
      <c r="I156" s="1"/>
      <c r="J156" s="1"/>
      <c r="K156" s="1"/>
      <c r="L156" s="1"/>
      <c r="M156" s="1">
        <v>69.010000000000005</v>
      </c>
      <c r="N156" s="97">
        <v>99251.16</v>
      </c>
      <c r="O156" s="1"/>
      <c r="P156" s="1"/>
      <c r="Q156" s="10"/>
      <c r="R156" s="10"/>
      <c r="S156" s="10"/>
      <c r="T156" s="10"/>
      <c r="U156" s="98">
        <v>150712.01</v>
      </c>
    </row>
    <row r="157" spans="1:21" x14ac:dyDescent="0.2">
      <c r="A157" s="48" t="s">
        <v>786</v>
      </c>
      <c r="B157" s="2" t="s">
        <v>1002</v>
      </c>
      <c r="C157" s="4" t="s">
        <v>285</v>
      </c>
      <c r="D157" s="15" t="s">
        <v>286</v>
      </c>
      <c r="E157" s="4" t="s">
        <v>16</v>
      </c>
      <c r="F157" s="1">
        <v>27.12</v>
      </c>
      <c r="G157" s="1"/>
      <c r="H157" s="1"/>
      <c r="I157" s="1"/>
      <c r="J157" s="1"/>
      <c r="K157" s="1"/>
      <c r="L157" s="1"/>
      <c r="M157" s="1">
        <v>40.68</v>
      </c>
      <c r="N157" s="1">
        <v>56406.48</v>
      </c>
      <c r="O157" s="1"/>
      <c r="P157" s="1"/>
      <c r="Q157" s="10"/>
      <c r="R157" s="10"/>
      <c r="S157" s="10"/>
      <c r="T157" s="10"/>
      <c r="U157" s="10">
        <v>84620.22</v>
      </c>
    </row>
    <row r="158" spans="1:21" x14ac:dyDescent="0.2">
      <c r="A158" s="48" t="s">
        <v>793</v>
      </c>
      <c r="B158" s="2" t="s">
        <v>799</v>
      </c>
      <c r="C158" s="4" t="s">
        <v>285</v>
      </c>
      <c r="D158" s="15" t="s">
        <v>287</v>
      </c>
      <c r="E158" s="4" t="s">
        <v>16</v>
      </c>
      <c r="F158" s="1">
        <v>30.69</v>
      </c>
      <c r="G158" s="1"/>
      <c r="H158" s="1"/>
      <c r="I158" s="1"/>
      <c r="J158" s="1"/>
      <c r="K158" s="1"/>
      <c r="L158" s="1"/>
      <c r="M158" s="1">
        <v>46.04</v>
      </c>
      <c r="N158" s="1">
        <v>63843.31</v>
      </c>
      <c r="O158" s="1"/>
      <c r="P158" s="1"/>
      <c r="Q158" s="10"/>
      <c r="R158" s="10"/>
      <c r="S158" s="10"/>
      <c r="T158" s="10"/>
      <c r="U158" s="10">
        <v>95754.46</v>
      </c>
    </row>
    <row r="159" spans="1:21" x14ac:dyDescent="0.2">
      <c r="A159" s="48" t="s">
        <v>795</v>
      </c>
      <c r="B159" s="2" t="s">
        <v>789</v>
      </c>
      <c r="C159" s="4" t="s">
        <v>285</v>
      </c>
      <c r="D159" s="15" t="s">
        <v>90</v>
      </c>
      <c r="E159" s="4" t="s">
        <v>16</v>
      </c>
      <c r="F159" s="1">
        <v>34.840000000000003</v>
      </c>
      <c r="G159" s="1"/>
      <c r="H159" s="1"/>
      <c r="I159" s="1"/>
      <c r="J159" s="1"/>
      <c r="K159" s="1"/>
      <c r="L159" s="1"/>
      <c r="M159" s="1">
        <v>52.26</v>
      </c>
      <c r="N159" s="1">
        <v>72467.199999999997</v>
      </c>
      <c r="O159" s="1"/>
      <c r="P159" s="1"/>
      <c r="Q159" s="10"/>
      <c r="R159" s="10"/>
      <c r="S159" s="10"/>
      <c r="T159" s="10"/>
      <c r="U159" s="6">
        <v>108695.39</v>
      </c>
    </row>
    <row r="160" spans="1:21" x14ac:dyDescent="0.2">
      <c r="A160" s="48" t="s">
        <v>794</v>
      </c>
      <c r="B160" s="2" t="s">
        <v>788</v>
      </c>
      <c r="C160" s="4" t="s">
        <v>285</v>
      </c>
      <c r="D160" s="15" t="s">
        <v>287</v>
      </c>
      <c r="E160" s="4" t="s">
        <v>16</v>
      </c>
      <c r="F160" s="1">
        <v>30.69</v>
      </c>
      <c r="G160" s="1"/>
      <c r="H160" s="1"/>
      <c r="I160" s="1"/>
      <c r="J160" s="1"/>
      <c r="K160" s="1"/>
      <c r="L160" s="1"/>
      <c r="M160" s="1">
        <v>46.04</v>
      </c>
      <c r="N160" s="1">
        <v>63843.31</v>
      </c>
      <c r="O160" s="1"/>
      <c r="P160" s="1"/>
      <c r="Q160" s="10"/>
      <c r="R160" s="10"/>
      <c r="S160" s="10"/>
      <c r="T160" s="10"/>
      <c r="U160" s="10">
        <v>95754.46</v>
      </c>
    </row>
    <row r="161" spans="1:21" x14ac:dyDescent="0.2">
      <c r="A161" s="48" t="s">
        <v>288</v>
      </c>
      <c r="B161" s="2" t="s">
        <v>289</v>
      </c>
      <c r="C161" s="4" t="s">
        <v>34</v>
      </c>
      <c r="D161" s="15" t="s">
        <v>68</v>
      </c>
      <c r="E161" s="4" t="s">
        <v>36</v>
      </c>
      <c r="F161" s="1">
        <v>29.36</v>
      </c>
      <c r="G161" s="1">
        <v>33.879999999999995</v>
      </c>
      <c r="H161" s="1">
        <v>33.889999999999993</v>
      </c>
      <c r="I161" s="1">
        <v>38.4</v>
      </c>
      <c r="J161" s="1">
        <v>38.409999999999997</v>
      </c>
      <c r="K161" s="1">
        <v>42.924999999999997</v>
      </c>
      <c r="L161" s="1">
        <v>42.934999999999995</v>
      </c>
      <c r="M161" s="1">
        <v>47.44</v>
      </c>
      <c r="N161" s="1">
        <v>61068.800000000003</v>
      </c>
      <c r="O161" s="1">
        <v>70472.195000000007</v>
      </c>
      <c r="P161" s="1">
        <v>70472.205000000002</v>
      </c>
      <c r="Q161" s="10">
        <v>79875.59</v>
      </c>
      <c r="R161" s="10">
        <v>79875.599999999991</v>
      </c>
      <c r="S161" s="10">
        <v>89278.984999999986</v>
      </c>
      <c r="T161" s="10">
        <v>89278.994999999981</v>
      </c>
      <c r="U161" s="10">
        <v>98682.37</v>
      </c>
    </row>
    <row r="162" spans="1:21" x14ac:dyDescent="0.2">
      <c r="A162" s="48" t="s">
        <v>879</v>
      </c>
      <c r="B162" s="2" t="s">
        <v>881</v>
      </c>
      <c r="C162" s="4" t="s">
        <v>34</v>
      </c>
      <c r="D162" s="15" t="s">
        <v>45</v>
      </c>
      <c r="E162" s="4" t="s">
        <v>36</v>
      </c>
      <c r="F162" s="1">
        <v>21.59</v>
      </c>
      <c r="G162" s="1">
        <v>24.914999999999999</v>
      </c>
      <c r="H162" s="1">
        <v>24.925000000000001</v>
      </c>
      <c r="I162" s="1">
        <v>28.24</v>
      </c>
      <c r="J162" s="1">
        <v>28.25</v>
      </c>
      <c r="K162" s="1">
        <v>31.565000000000001</v>
      </c>
      <c r="L162" s="1">
        <v>31.575000000000003</v>
      </c>
      <c r="M162" s="1">
        <v>34.880000000000003</v>
      </c>
      <c r="N162" s="1">
        <v>44907.199999999997</v>
      </c>
      <c r="O162" s="1">
        <v>51819.244999999995</v>
      </c>
      <c r="P162" s="1">
        <v>51819.254999999997</v>
      </c>
      <c r="Q162" s="10">
        <v>58731.29</v>
      </c>
      <c r="R162" s="10">
        <v>58731.3</v>
      </c>
      <c r="S162" s="10">
        <v>65643.34</v>
      </c>
      <c r="T162" s="10">
        <v>65643.349999999991</v>
      </c>
      <c r="U162" s="10">
        <v>72555.38</v>
      </c>
    </row>
    <row r="163" spans="1:21" x14ac:dyDescent="0.2">
      <c r="A163" s="48" t="s">
        <v>290</v>
      </c>
      <c r="B163" s="2" t="s">
        <v>291</v>
      </c>
      <c r="C163" s="4" t="s">
        <v>14</v>
      </c>
      <c r="D163" s="15" t="s">
        <v>100</v>
      </c>
      <c r="E163" s="4" t="s">
        <v>16</v>
      </c>
      <c r="F163" s="1">
        <v>25</v>
      </c>
      <c r="G163" s="1">
        <v>28.85</v>
      </c>
      <c r="H163" s="1">
        <v>28.860000000000003</v>
      </c>
      <c r="I163" s="1">
        <v>32.700000000000003</v>
      </c>
      <c r="J163" s="1">
        <v>32.71</v>
      </c>
      <c r="K163" s="1">
        <v>36.56</v>
      </c>
      <c r="L163" s="1">
        <v>36.57</v>
      </c>
      <c r="M163" s="1">
        <v>40.409999999999997</v>
      </c>
      <c r="N163" s="1">
        <v>52000</v>
      </c>
      <c r="O163" s="1">
        <v>60013.035000000003</v>
      </c>
      <c r="P163" s="1">
        <v>60013.045000000006</v>
      </c>
      <c r="Q163" s="10">
        <v>68026.070000000007</v>
      </c>
      <c r="R163" s="10">
        <v>68026.080000000002</v>
      </c>
      <c r="S163" s="10">
        <v>76039.11</v>
      </c>
      <c r="T163" s="10">
        <v>76039.12</v>
      </c>
      <c r="U163" s="10">
        <v>84052.14</v>
      </c>
    </row>
    <row r="164" spans="1:21" x14ac:dyDescent="0.2">
      <c r="A164" s="48" t="s">
        <v>796</v>
      </c>
      <c r="B164" s="2" t="s">
        <v>790</v>
      </c>
      <c r="C164" s="4" t="s">
        <v>285</v>
      </c>
      <c r="D164" s="15" t="s">
        <v>90</v>
      </c>
      <c r="E164" s="4" t="s">
        <v>16</v>
      </c>
      <c r="F164" s="1">
        <v>34.840000000000003</v>
      </c>
      <c r="G164" s="1"/>
      <c r="H164" s="1"/>
      <c r="I164" s="1"/>
      <c r="J164" s="1"/>
      <c r="K164" s="1"/>
      <c r="L164" s="1"/>
      <c r="M164" s="1">
        <v>52.26</v>
      </c>
      <c r="N164" s="1">
        <v>72467.199999999997</v>
      </c>
      <c r="O164" s="1"/>
      <c r="P164" s="1"/>
      <c r="Q164" s="10"/>
      <c r="R164" s="10"/>
      <c r="S164" s="10"/>
      <c r="T164" s="10"/>
      <c r="U164" s="6">
        <v>108695.39</v>
      </c>
    </row>
    <row r="165" spans="1:21" x14ac:dyDescent="0.2">
      <c r="A165" s="48" t="s">
        <v>797</v>
      </c>
      <c r="B165" s="2" t="s">
        <v>791</v>
      </c>
      <c r="C165" s="4" t="s">
        <v>285</v>
      </c>
      <c r="D165" s="15" t="s">
        <v>90</v>
      </c>
      <c r="E165" s="4" t="s">
        <v>16</v>
      </c>
      <c r="F165" s="1">
        <v>34.840000000000003</v>
      </c>
      <c r="G165" s="1"/>
      <c r="H165" s="1"/>
      <c r="I165" s="1"/>
      <c r="J165" s="1"/>
      <c r="K165" s="1"/>
      <c r="L165" s="1"/>
      <c r="M165" s="1">
        <v>52.26</v>
      </c>
      <c r="N165" s="1">
        <v>72467.199999999997</v>
      </c>
      <c r="O165" s="1"/>
      <c r="P165" s="1"/>
      <c r="Q165" s="10"/>
      <c r="R165" s="10"/>
      <c r="S165" s="10"/>
      <c r="T165" s="10"/>
      <c r="U165" s="6">
        <v>108695.39</v>
      </c>
    </row>
    <row r="166" spans="1:21" x14ac:dyDescent="0.2">
      <c r="A166" s="48" t="s">
        <v>785</v>
      </c>
      <c r="B166" s="2" t="s">
        <v>1003</v>
      </c>
      <c r="C166" s="4" t="s">
        <v>285</v>
      </c>
      <c r="D166" s="15" t="s">
        <v>292</v>
      </c>
      <c r="E166" s="4" t="s">
        <v>16</v>
      </c>
      <c r="F166" s="1">
        <v>23.02</v>
      </c>
      <c r="G166" s="1"/>
      <c r="H166" s="1"/>
      <c r="I166" s="1"/>
      <c r="J166" s="1"/>
      <c r="K166" s="1"/>
      <c r="L166" s="1"/>
      <c r="M166" s="1">
        <v>34.53</v>
      </c>
      <c r="N166" s="1">
        <v>47877.23</v>
      </c>
      <c r="O166" s="1"/>
      <c r="P166" s="1"/>
      <c r="Q166" s="10"/>
      <c r="R166" s="10"/>
      <c r="S166" s="10"/>
      <c r="T166" s="10"/>
      <c r="U166" s="10">
        <v>71826.350000000006</v>
      </c>
    </row>
    <row r="167" spans="1:21" x14ac:dyDescent="0.2">
      <c r="A167" s="48" t="s">
        <v>784</v>
      </c>
      <c r="B167" s="2" t="s">
        <v>1004</v>
      </c>
      <c r="C167" s="4" t="s">
        <v>285</v>
      </c>
      <c r="D167" s="15" t="s">
        <v>293</v>
      </c>
      <c r="E167" s="4" t="s">
        <v>16</v>
      </c>
      <c r="F167" s="1">
        <v>20.38</v>
      </c>
      <c r="G167" s="1"/>
      <c r="H167" s="1"/>
      <c r="I167" s="1"/>
      <c r="J167" s="1"/>
      <c r="K167" s="1"/>
      <c r="L167" s="1"/>
      <c r="M167" s="1">
        <v>30.56</v>
      </c>
      <c r="N167" s="1">
        <v>42390.400000000001</v>
      </c>
      <c r="O167" s="1"/>
      <c r="P167" s="1"/>
      <c r="Q167" s="10"/>
      <c r="R167" s="10"/>
      <c r="S167" s="10"/>
      <c r="T167" s="10"/>
      <c r="U167" s="10">
        <v>63570.21</v>
      </c>
    </row>
    <row r="168" spans="1:21" x14ac:dyDescent="0.2">
      <c r="A168" s="48" t="s">
        <v>736</v>
      </c>
      <c r="B168" s="2" t="s">
        <v>737</v>
      </c>
      <c r="C168" s="4" t="s">
        <v>34</v>
      </c>
      <c r="D168" s="15" t="s">
        <v>50</v>
      </c>
      <c r="E168" s="4" t="s">
        <v>36</v>
      </c>
      <c r="F168" s="1">
        <v>36.81</v>
      </c>
      <c r="G168" s="1">
        <v>42.995000000000005</v>
      </c>
      <c r="H168" s="1">
        <v>43.005000000000003</v>
      </c>
      <c r="I168" s="1">
        <v>49.18</v>
      </c>
      <c r="J168" s="1">
        <v>49.19</v>
      </c>
      <c r="K168" s="1">
        <v>55.364999999999995</v>
      </c>
      <c r="L168" s="1">
        <v>55.374999999999993</v>
      </c>
      <c r="M168" s="1">
        <v>61.54</v>
      </c>
      <c r="N168" s="1">
        <v>76564.800000000003</v>
      </c>
      <c r="O168" s="1">
        <v>89425.86</v>
      </c>
      <c r="P168" s="1">
        <v>89425.87</v>
      </c>
      <c r="Q168" s="10">
        <v>102286.92</v>
      </c>
      <c r="R168" s="10">
        <v>102286.93</v>
      </c>
      <c r="S168" s="10">
        <v>115147.98499999999</v>
      </c>
      <c r="T168" s="10">
        <v>115147.99499999998</v>
      </c>
      <c r="U168" s="10">
        <v>128009.04</v>
      </c>
    </row>
    <row r="169" spans="1:21" x14ac:dyDescent="0.2">
      <c r="A169" s="48" t="s">
        <v>294</v>
      </c>
      <c r="B169" s="2" t="s">
        <v>295</v>
      </c>
      <c r="C169" s="4" t="s">
        <v>23</v>
      </c>
      <c r="D169" s="15" t="s">
        <v>33</v>
      </c>
      <c r="E169" s="4" t="s">
        <v>16</v>
      </c>
      <c r="F169" s="1">
        <v>20.91</v>
      </c>
      <c r="G169" s="1"/>
      <c r="H169" s="1"/>
      <c r="I169" s="1"/>
      <c r="J169" s="1"/>
      <c r="K169" s="1"/>
      <c r="L169" s="1"/>
      <c r="M169" s="1">
        <v>29.274724945490387</v>
      </c>
      <c r="N169" s="1">
        <v>43494.568835400009</v>
      </c>
      <c r="O169" s="1"/>
      <c r="P169" s="1"/>
      <c r="Q169" s="10"/>
      <c r="R169" s="10"/>
      <c r="S169" s="10"/>
      <c r="T169" s="10"/>
      <c r="U169" s="6">
        <v>60891.427886620004</v>
      </c>
    </row>
    <row r="170" spans="1:21" x14ac:dyDescent="0.2">
      <c r="A170" s="48" t="s">
        <v>296</v>
      </c>
      <c r="B170" s="2" t="s">
        <v>297</v>
      </c>
      <c r="C170" s="4" t="s">
        <v>23</v>
      </c>
      <c r="D170" s="15" t="s">
        <v>298</v>
      </c>
      <c r="E170" s="4" t="s">
        <v>16</v>
      </c>
      <c r="F170" s="1">
        <v>23.59</v>
      </c>
      <c r="G170" s="1"/>
      <c r="H170" s="1"/>
      <c r="I170" s="1"/>
      <c r="J170" s="1"/>
      <c r="K170" s="1"/>
      <c r="L170" s="1"/>
      <c r="M170" s="1">
        <v>34.21</v>
      </c>
      <c r="N170" s="1">
        <v>49075.647534339994</v>
      </c>
      <c r="O170" s="1"/>
      <c r="P170" s="1"/>
      <c r="Q170" s="10"/>
      <c r="R170" s="10"/>
      <c r="S170" s="10"/>
      <c r="T170" s="10"/>
      <c r="U170" s="10">
        <v>71163.745219830002</v>
      </c>
    </row>
    <row r="171" spans="1:21" x14ac:dyDescent="0.2">
      <c r="A171" s="48" t="s">
        <v>299</v>
      </c>
      <c r="B171" s="2" t="s">
        <v>300</v>
      </c>
      <c r="C171" s="4" t="s">
        <v>34</v>
      </c>
      <c r="D171" s="15" t="s">
        <v>38</v>
      </c>
      <c r="E171" s="4" t="s">
        <v>36</v>
      </c>
      <c r="F171" s="1">
        <v>32.31</v>
      </c>
      <c r="G171" s="1">
        <v>37.734999999999999</v>
      </c>
      <c r="H171" s="1">
        <v>37.744999999999997</v>
      </c>
      <c r="I171" s="1">
        <v>43.16</v>
      </c>
      <c r="J171" s="1">
        <v>43.169999999999995</v>
      </c>
      <c r="K171" s="1">
        <v>48.589999999999996</v>
      </c>
      <c r="L171" s="1">
        <v>48.599999999999994</v>
      </c>
      <c r="M171" s="1">
        <v>54.01</v>
      </c>
      <c r="N171" s="1">
        <v>67204.800000000003</v>
      </c>
      <c r="O171" s="1">
        <v>78489.02</v>
      </c>
      <c r="P171" s="1">
        <v>78489.03</v>
      </c>
      <c r="Q171" s="10">
        <v>89773.24</v>
      </c>
      <c r="R171" s="10">
        <v>89773.25</v>
      </c>
      <c r="S171" s="10">
        <v>101057.45999999999</v>
      </c>
      <c r="T171" s="10">
        <v>101057.46999999999</v>
      </c>
      <c r="U171" s="10">
        <v>112341.67</v>
      </c>
    </row>
    <row r="172" spans="1:21" x14ac:dyDescent="0.2">
      <c r="A172" s="48" t="s">
        <v>301</v>
      </c>
      <c r="B172" s="2" t="s">
        <v>302</v>
      </c>
      <c r="C172" s="4" t="s">
        <v>14</v>
      </c>
      <c r="D172" s="15" t="s">
        <v>27</v>
      </c>
      <c r="E172" s="4" t="s">
        <v>16</v>
      </c>
      <c r="F172" s="1">
        <v>16.43</v>
      </c>
      <c r="G172" s="1">
        <v>18.920000000000002</v>
      </c>
      <c r="H172" s="1">
        <v>18.930000000000003</v>
      </c>
      <c r="I172" s="1">
        <v>21.41</v>
      </c>
      <c r="J172" s="1">
        <v>21.42</v>
      </c>
      <c r="K172" s="1">
        <v>23.91</v>
      </c>
      <c r="L172" s="1">
        <v>23.92</v>
      </c>
      <c r="M172" s="1">
        <v>26.4</v>
      </c>
      <c r="N172" s="1">
        <v>34174.400000000001</v>
      </c>
      <c r="O172" s="1">
        <v>39353.600000000006</v>
      </c>
      <c r="P172" s="1">
        <v>39353.610000000008</v>
      </c>
      <c r="Q172" s="10">
        <v>44532.800000000003</v>
      </c>
      <c r="R172" s="10">
        <v>44532.810000000005</v>
      </c>
      <c r="S172" s="10">
        <v>49717.404999999999</v>
      </c>
      <c r="T172" s="10">
        <v>49717.415000000001</v>
      </c>
      <c r="U172" s="10">
        <v>54902</v>
      </c>
    </row>
    <row r="173" spans="1:21" x14ac:dyDescent="0.2">
      <c r="A173" s="48" t="s">
        <v>303</v>
      </c>
      <c r="B173" s="2" t="s">
        <v>304</v>
      </c>
      <c r="C173" s="4" t="s">
        <v>34</v>
      </c>
      <c r="D173" s="15" t="s">
        <v>37</v>
      </c>
      <c r="E173" s="4" t="s">
        <v>36</v>
      </c>
      <c r="F173" s="1">
        <v>29.04</v>
      </c>
      <c r="G173" s="1">
        <v>33.515000000000001</v>
      </c>
      <c r="H173" s="1">
        <v>33.524999999999999</v>
      </c>
      <c r="I173" s="1">
        <v>37.99</v>
      </c>
      <c r="J173" s="1">
        <v>38</v>
      </c>
      <c r="K173" s="1">
        <v>42.465000000000003</v>
      </c>
      <c r="L173" s="1">
        <v>42.475000000000001</v>
      </c>
      <c r="M173" s="1">
        <v>46.93</v>
      </c>
      <c r="N173" s="1">
        <v>60403.199999999997</v>
      </c>
      <c r="O173" s="1">
        <v>69708.19</v>
      </c>
      <c r="P173" s="1">
        <v>69708.2</v>
      </c>
      <c r="Q173" s="10">
        <v>79013.179999999993</v>
      </c>
      <c r="R173" s="10">
        <v>79013.189999999988</v>
      </c>
      <c r="S173" s="10">
        <v>88318.18</v>
      </c>
      <c r="T173" s="10">
        <v>88318.189999999988</v>
      </c>
      <c r="U173" s="10">
        <v>97623.17</v>
      </c>
    </row>
    <row r="174" spans="1:21" x14ac:dyDescent="0.2">
      <c r="A174" s="48" t="s">
        <v>305</v>
      </c>
      <c r="B174" s="2" t="s">
        <v>306</v>
      </c>
      <c r="C174" s="4" t="s">
        <v>14</v>
      </c>
      <c r="D174" s="15" t="s">
        <v>31</v>
      </c>
      <c r="E174" s="4" t="s">
        <v>16</v>
      </c>
      <c r="F174" s="1">
        <v>19.13</v>
      </c>
      <c r="G174" s="1">
        <v>21.81</v>
      </c>
      <c r="H174" s="1">
        <v>21.82</v>
      </c>
      <c r="I174" s="1">
        <v>24.49</v>
      </c>
      <c r="J174" s="1">
        <v>24.5</v>
      </c>
      <c r="K174" s="1">
        <v>27.175000000000001</v>
      </c>
      <c r="L174" s="1">
        <v>27.185000000000002</v>
      </c>
      <c r="M174" s="1">
        <v>29.85</v>
      </c>
      <c r="N174" s="1">
        <v>39790.400000000001</v>
      </c>
      <c r="O174" s="1">
        <v>45366.740000000005</v>
      </c>
      <c r="P174" s="1">
        <v>45366.750000000007</v>
      </c>
      <c r="Q174" s="10">
        <v>50943.08</v>
      </c>
      <c r="R174" s="10">
        <v>50943.090000000004</v>
      </c>
      <c r="S174" s="10">
        <v>56519.42</v>
      </c>
      <c r="T174" s="10">
        <v>56519.43</v>
      </c>
      <c r="U174" s="10">
        <v>62095.75</v>
      </c>
    </row>
    <row r="175" spans="1:21" x14ac:dyDescent="0.2">
      <c r="A175" s="48" t="s">
        <v>307</v>
      </c>
      <c r="B175" s="2" t="s">
        <v>308</v>
      </c>
      <c r="C175" s="4" t="s">
        <v>14</v>
      </c>
      <c r="D175" s="15" t="s">
        <v>15</v>
      </c>
      <c r="E175" s="4" t="s">
        <v>16</v>
      </c>
      <c r="F175" s="1">
        <v>21.59</v>
      </c>
      <c r="G175" s="1">
        <v>24.914999999999999</v>
      </c>
      <c r="H175" s="1">
        <v>24.925000000000001</v>
      </c>
      <c r="I175" s="1">
        <v>28.24</v>
      </c>
      <c r="J175" s="1">
        <v>28.25</v>
      </c>
      <c r="K175" s="1">
        <v>31.565000000000001</v>
      </c>
      <c r="L175" s="1">
        <v>31.575000000000003</v>
      </c>
      <c r="M175" s="1">
        <v>34.880000000000003</v>
      </c>
      <c r="N175" s="1">
        <v>44907.199999999997</v>
      </c>
      <c r="O175" s="1">
        <v>51819.244999999995</v>
      </c>
      <c r="P175" s="1">
        <v>51819.254999999997</v>
      </c>
      <c r="Q175" s="10">
        <v>58731.29</v>
      </c>
      <c r="R175" s="10">
        <v>58731.3</v>
      </c>
      <c r="S175" s="10">
        <v>65643.34</v>
      </c>
      <c r="T175" s="10">
        <v>65643.349999999991</v>
      </c>
      <c r="U175" s="10">
        <v>72555.38</v>
      </c>
    </row>
    <row r="176" spans="1:21" x14ac:dyDescent="0.2">
      <c r="A176" s="48" t="s">
        <v>309</v>
      </c>
      <c r="B176" s="2" t="s">
        <v>310</v>
      </c>
      <c r="C176" s="4" t="s">
        <v>14</v>
      </c>
      <c r="D176" s="15" t="s">
        <v>60</v>
      </c>
      <c r="E176" s="4" t="s">
        <v>16</v>
      </c>
      <c r="F176" s="1">
        <v>20.149999999999999</v>
      </c>
      <c r="G176" s="1">
        <v>22.975000000000001</v>
      </c>
      <c r="H176" s="1">
        <v>22.985000000000003</v>
      </c>
      <c r="I176" s="1">
        <v>25.8</v>
      </c>
      <c r="J176" s="1">
        <v>25.810000000000002</v>
      </c>
      <c r="K176" s="1">
        <v>28.630000000000003</v>
      </c>
      <c r="L176" s="1">
        <v>28.640000000000004</v>
      </c>
      <c r="M176" s="1">
        <v>31.45</v>
      </c>
      <c r="N176" s="1">
        <v>41912</v>
      </c>
      <c r="O176" s="1">
        <v>47785.440000000002</v>
      </c>
      <c r="P176" s="1">
        <v>47785.450000000004</v>
      </c>
      <c r="Q176" s="10">
        <v>53658.879999999997</v>
      </c>
      <c r="R176" s="10">
        <v>53658.89</v>
      </c>
      <c r="S176" s="10">
        <v>59532.324999999997</v>
      </c>
      <c r="T176" s="10">
        <v>59532.334999999999</v>
      </c>
      <c r="U176" s="10">
        <v>65405.760000000002</v>
      </c>
    </row>
    <row r="177" spans="1:21" x14ac:dyDescent="0.2">
      <c r="A177" s="48" t="s">
        <v>311</v>
      </c>
      <c r="B177" s="2" t="s">
        <v>312</v>
      </c>
      <c r="C177" s="4" t="s">
        <v>14</v>
      </c>
      <c r="D177" s="15" t="s">
        <v>168</v>
      </c>
      <c r="E177" s="4" t="s">
        <v>16</v>
      </c>
      <c r="F177" s="1">
        <v>15.06</v>
      </c>
      <c r="G177" s="1">
        <v>17.170000000000002</v>
      </c>
      <c r="H177" s="1">
        <v>17.180000000000003</v>
      </c>
      <c r="I177" s="1">
        <v>19.28</v>
      </c>
      <c r="J177" s="1">
        <v>19.290000000000003</v>
      </c>
      <c r="K177" s="1">
        <v>21.400000000000002</v>
      </c>
      <c r="L177" s="1">
        <v>21.410000000000004</v>
      </c>
      <c r="M177" s="1">
        <v>23.51</v>
      </c>
      <c r="N177" s="1">
        <v>31324.799999999999</v>
      </c>
      <c r="O177" s="1">
        <v>35718.565000000002</v>
      </c>
      <c r="P177" s="1">
        <v>35718.575000000004</v>
      </c>
      <c r="Q177" s="10">
        <v>40112.33</v>
      </c>
      <c r="R177" s="10">
        <v>40112.340000000004</v>
      </c>
      <c r="S177" s="10">
        <v>44506.095000000001</v>
      </c>
      <c r="T177" s="10">
        <v>44506.105000000003</v>
      </c>
      <c r="U177" s="10">
        <v>48899.85</v>
      </c>
    </row>
    <row r="178" spans="1:21" x14ac:dyDescent="0.2">
      <c r="A178" s="48" t="s">
        <v>313</v>
      </c>
      <c r="B178" s="2" t="s">
        <v>1035</v>
      </c>
      <c r="C178" s="4" t="s">
        <v>34</v>
      </c>
      <c r="D178" s="15" t="s">
        <v>35</v>
      </c>
      <c r="E178" s="4" t="s">
        <v>36</v>
      </c>
      <c r="F178" s="1">
        <v>36.729999999999997</v>
      </c>
      <c r="G178" s="1">
        <v>42.9</v>
      </c>
      <c r="H178" s="1">
        <v>42.91</v>
      </c>
      <c r="I178" s="1">
        <v>49.07</v>
      </c>
      <c r="J178" s="1">
        <v>49.08</v>
      </c>
      <c r="K178" s="1">
        <v>55.25</v>
      </c>
      <c r="L178" s="1">
        <v>55.26</v>
      </c>
      <c r="M178" s="1">
        <v>61.42</v>
      </c>
      <c r="N178" s="1">
        <v>76398.399999999994</v>
      </c>
      <c r="O178" s="1">
        <v>89234.86</v>
      </c>
      <c r="P178" s="1">
        <v>89234.87</v>
      </c>
      <c r="Q178" s="10">
        <v>102071.32</v>
      </c>
      <c r="R178" s="10">
        <v>102071.33</v>
      </c>
      <c r="S178" s="10">
        <v>114907.785</v>
      </c>
      <c r="T178" s="10">
        <v>114907.795</v>
      </c>
      <c r="U178" s="10">
        <v>127744.24</v>
      </c>
    </row>
    <row r="179" spans="1:21" x14ac:dyDescent="0.2">
      <c r="A179" s="48" t="s">
        <v>316</v>
      </c>
      <c r="B179" s="2" t="s">
        <v>1036</v>
      </c>
      <c r="C179" s="4" t="s">
        <v>34</v>
      </c>
      <c r="D179" s="15" t="s">
        <v>68</v>
      </c>
      <c r="E179" s="4" t="s">
        <v>36</v>
      </c>
      <c r="F179" s="1">
        <v>29.36</v>
      </c>
      <c r="G179" s="1">
        <v>33.879999999999995</v>
      </c>
      <c r="H179" s="1">
        <v>33.889999999999993</v>
      </c>
      <c r="I179" s="1">
        <v>38.4</v>
      </c>
      <c r="J179" s="1">
        <v>38.409999999999997</v>
      </c>
      <c r="K179" s="1">
        <v>42.924999999999997</v>
      </c>
      <c r="L179" s="1">
        <v>42.934999999999995</v>
      </c>
      <c r="M179" s="1">
        <v>47.44</v>
      </c>
      <c r="N179" s="1">
        <v>61068.800000000003</v>
      </c>
      <c r="O179" s="1">
        <v>70472.195000000007</v>
      </c>
      <c r="P179" s="1">
        <v>70472.205000000002</v>
      </c>
      <c r="Q179" s="10">
        <v>79875.59</v>
      </c>
      <c r="R179" s="10">
        <v>79875.599999999991</v>
      </c>
      <c r="S179" s="10">
        <v>89278.984999999986</v>
      </c>
      <c r="T179" s="10">
        <v>89278.994999999981</v>
      </c>
      <c r="U179" s="10">
        <v>98682.37</v>
      </c>
    </row>
    <row r="180" spans="1:21" x14ac:dyDescent="0.2">
      <c r="A180" s="48" t="s">
        <v>315</v>
      </c>
      <c r="B180" s="2" t="s">
        <v>1037</v>
      </c>
      <c r="C180" s="4" t="s">
        <v>34</v>
      </c>
      <c r="D180" s="15" t="s">
        <v>47</v>
      </c>
      <c r="E180" s="4" t="s">
        <v>36</v>
      </c>
      <c r="F180" s="1">
        <v>33.159999999999997</v>
      </c>
      <c r="G180" s="1">
        <v>38.269999999999996</v>
      </c>
      <c r="H180" s="1">
        <v>38.279999999999994</v>
      </c>
      <c r="I180" s="1">
        <v>43.38</v>
      </c>
      <c r="J180" s="1">
        <v>43.39</v>
      </c>
      <c r="K180" s="1">
        <v>48.495000000000005</v>
      </c>
      <c r="L180" s="1">
        <v>48.505000000000003</v>
      </c>
      <c r="M180" s="1">
        <v>53.6</v>
      </c>
      <c r="N180" s="1">
        <v>68972.800000000003</v>
      </c>
      <c r="O180" s="1">
        <v>79599.864999999991</v>
      </c>
      <c r="P180" s="1">
        <v>79599.874999999985</v>
      </c>
      <c r="Q180" s="10">
        <v>90226.93</v>
      </c>
      <c r="R180" s="10">
        <v>90226.939999999988</v>
      </c>
      <c r="S180" s="10">
        <v>100854.005</v>
      </c>
      <c r="T180" s="10">
        <v>100854.015</v>
      </c>
      <c r="U180" s="10">
        <v>111481.07</v>
      </c>
    </row>
    <row r="181" spans="1:21" x14ac:dyDescent="0.2">
      <c r="A181" s="48" t="s">
        <v>317</v>
      </c>
      <c r="B181" s="2" t="s">
        <v>1038</v>
      </c>
      <c r="C181" s="4" t="s">
        <v>34</v>
      </c>
      <c r="D181" s="15" t="s">
        <v>104</v>
      </c>
      <c r="E181" s="4" t="s">
        <v>36</v>
      </c>
      <c r="F181" s="1">
        <v>42.4</v>
      </c>
      <c r="G181" s="1">
        <v>49.524999999999999</v>
      </c>
      <c r="H181" s="1">
        <v>49.534999999999997</v>
      </c>
      <c r="I181" s="1">
        <v>56.65</v>
      </c>
      <c r="J181" s="1">
        <v>56.66</v>
      </c>
      <c r="K181" s="1">
        <v>63.78</v>
      </c>
      <c r="L181" s="1">
        <v>63.79</v>
      </c>
      <c r="M181" s="1">
        <v>70.900000000000006</v>
      </c>
      <c r="N181" s="1">
        <v>88192</v>
      </c>
      <c r="O181" s="1">
        <v>103011.97</v>
      </c>
      <c r="P181" s="1">
        <v>103011.98</v>
      </c>
      <c r="Q181" s="10">
        <v>117831.94</v>
      </c>
      <c r="R181" s="10">
        <v>117831.95</v>
      </c>
      <c r="S181" s="10">
        <v>132651.92000000001</v>
      </c>
      <c r="T181" s="10">
        <v>132651.93000000002</v>
      </c>
      <c r="U181" s="10">
        <v>147471.89000000001</v>
      </c>
    </row>
    <row r="182" spans="1:21" x14ac:dyDescent="0.2">
      <c r="A182" s="48" t="s">
        <v>314</v>
      </c>
      <c r="B182" s="2" t="s">
        <v>1039</v>
      </c>
      <c r="C182" s="4" t="s">
        <v>14</v>
      </c>
      <c r="D182" s="15" t="s">
        <v>19</v>
      </c>
      <c r="E182" s="4" t="s">
        <v>16</v>
      </c>
      <c r="F182" s="1">
        <v>25.65</v>
      </c>
      <c r="G182" s="1">
        <v>29.599999999999998</v>
      </c>
      <c r="H182" s="1">
        <v>29.61</v>
      </c>
      <c r="I182" s="1">
        <v>33.549999999999997</v>
      </c>
      <c r="J182" s="1">
        <v>33.559999999999995</v>
      </c>
      <c r="K182" s="1">
        <v>37.504999999999995</v>
      </c>
      <c r="L182" s="1">
        <v>37.514999999999993</v>
      </c>
      <c r="M182" s="1">
        <v>41.45</v>
      </c>
      <c r="N182" s="1">
        <v>53352</v>
      </c>
      <c r="O182" s="1">
        <v>61567.67</v>
      </c>
      <c r="P182" s="1">
        <v>61567.68</v>
      </c>
      <c r="Q182" s="10">
        <v>69783.34</v>
      </c>
      <c r="R182" s="10">
        <v>69783.349999999991</v>
      </c>
      <c r="S182" s="10">
        <v>77999.014999999985</v>
      </c>
      <c r="T182" s="10">
        <v>77999.02499999998</v>
      </c>
      <c r="U182" s="10">
        <v>86214.68</v>
      </c>
    </row>
    <row r="183" spans="1:21" x14ac:dyDescent="0.2">
      <c r="A183" s="49" t="s">
        <v>940</v>
      </c>
      <c r="B183" s="2" t="s">
        <v>941</v>
      </c>
      <c r="C183" s="4" t="s">
        <v>14</v>
      </c>
      <c r="D183" s="15" t="s">
        <v>72</v>
      </c>
      <c r="E183" s="4" t="s">
        <v>16</v>
      </c>
      <c r="F183" s="1">
        <v>15</v>
      </c>
      <c r="G183" s="1">
        <v>16.425000000000001</v>
      </c>
      <c r="H183" s="1">
        <v>16.435000000000002</v>
      </c>
      <c r="I183" s="1">
        <v>17.850000000000001</v>
      </c>
      <c r="J183" s="1">
        <v>17.860000000000003</v>
      </c>
      <c r="K183" s="1">
        <v>19.28</v>
      </c>
      <c r="L183" s="1">
        <v>19.290000000000003</v>
      </c>
      <c r="M183" s="1">
        <v>20.7</v>
      </c>
      <c r="N183" s="1">
        <v>31200</v>
      </c>
      <c r="O183" s="1">
        <v>34163.044999999998</v>
      </c>
      <c r="P183" s="1">
        <v>34163.055</v>
      </c>
      <c r="Q183" s="10">
        <v>37126.089999999997</v>
      </c>
      <c r="R183" s="10">
        <v>37126.1</v>
      </c>
      <c r="S183" s="10">
        <v>40089.134999999995</v>
      </c>
      <c r="T183" s="10">
        <v>40089.144999999997</v>
      </c>
      <c r="U183" s="10">
        <v>43052.17</v>
      </c>
    </row>
    <row r="184" spans="1:21" x14ac:dyDescent="0.2">
      <c r="A184" s="48" t="s">
        <v>318</v>
      </c>
      <c r="B184" s="2" t="s">
        <v>861</v>
      </c>
      <c r="C184" s="4" t="s">
        <v>14</v>
      </c>
      <c r="D184" s="15" t="s">
        <v>72</v>
      </c>
      <c r="E184" s="4" t="s">
        <v>16</v>
      </c>
      <c r="F184" s="1">
        <v>15</v>
      </c>
      <c r="G184" s="1">
        <v>16.425000000000001</v>
      </c>
      <c r="H184" s="1">
        <v>16.435000000000002</v>
      </c>
      <c r="I184" s="1">
        <v>17.850000000000001</v>
      </c>
      <c r="J184" s="1">
        <v>17.860000000000003</v>
      </c>
      <c r="K184" s="1">
        <v>19.28</v>
      </c>
      <c r="L184" s="1">
        <v>19.290000000000003</v>
      </c>
      <c r="M184" s="1">
        <v>20.7</v>
      </c>
      <c r="N184" s="1">
        <v>31200</v>
      </c>
      <c r="O184" s="1">
        <v>34163.044999999998</v>
      </c>
      <c r="P184" s="1">
        <v>34163.055</v>
      </c>
      <c r="Q184" s="10">
        <v>37126.089999999997</v>
      </c>
      <c r="R184" s="10">
        <v>37126.1</v>
      </c>
      <c r="S184" s="10">
        <v>40089.134999999995</v>
      </c>
      <c r="T184" s="10">
        <v>40089.144999999997</v>
      </c>
      <c r="U184" s="10">
        <v>43052.17</v>
      </c>
    </row>
    <row r="185" spans="1:21" x14ac:dyDescent="0.2">
      <c r="A185" s="48" t="s">
        <v>319</v>
      </c>
      <c r="B185" s="2" t="s">
        <v>320</v>
      </c>
      <c r="C185" s="4" t="s">
        <v>66</v>
      </c>
      <c r="D185" s="15" t="s">
        <v>31</v>
      </c>
      <c r="E185" s="4" t="s">
        <v>16</v>
      </c>
      <c r="F185" s="1">
        <v>19.13</v>
      </c>
      <c r="G185" s="1">
        <v>21.81</v>
      </c>
      <c r="H185" s="1">
        <v>21.82</v>
      </c>
      <c r="I185" s="1">
        <v>24.49</v>
      </c>
      <c r="J185" s="1">
        <v>24.5</v>
      </c>
      <c r="K185" s="1">
        <v>27.175000000000001</v>
      </c>
      <c r="L185" s="1">
        <v>27.185000000000002</v>
      </c>
      <c r="M185" s="1">
        <v>29.85</v>
      </c>
      <c r="N185" s="1">
        <v>39790.400000000001</v>
      </c>
      <c r="O185" s="1">
        <v>45366.740000000005</v>
      </c>
      <c r="P185" s="1">
        <v>45366.750000000007</v>
      </c>
      <c r="Q185" s="10">
        <v>50943.08</v>
      </c>
      <c r="R185" s="10">
        <v>50943.090000000004</v>
      </c>
      <c r="S185" s="10">
        <v>56519.42</v>
      </c>
      <c r="T185" s="10">
        <v>56519.43</v>
      </c>
      <c r="U185" s="10">
        <v>62095.75</v>
      </c>
    </row>
    <row r="186" spans="1:21" x14ac:dyDescent="0.2">
      <c r="A186" s="48" t="s">
        <v>322</v>
      </c>
      <c r="B186" s="2" t="s">
        <v>323</v>
      </c>
      <c r="C186" s="4" t="s">
        <v>34</v>
      </c>
      <c r="D186" s="15" t="s">
        <v>39</v>
      </c>
      <c r="E186" s="4" t="s">
        <v>36</v>
      </c>
      <c r="F186" s="1">
        <v>25</v>
      </c>
      <c r="G186" s="1">
        <v>28.85</v>
      </c>
      <c r="H186" s="1">
        <v>28.860000000000003</v>
      </c>
      <c r="I186" s="1">
        <v>32.700000000000003</v>
      </c>
      <c r="J186" s="1">
        <v>32.71</v>
      </c>
      <c r="K186" s="1">
        <v>36.56</v>
      </c>
      <c r="L186" s="1">
        <v>36.57</v>
      </c>
      <c r="M186" s="1">
        <v>40.409999999999997</v>
      </c>
      <c r="N186" s="1">
        <v>52000</v>
      </c>
      <c r="O186" s="1">
        <v>60013.035000000003</v>
      </c>
      <c r="P186" s="1">
        <v>60013.045000000006</v>
      </c>
      <c r="Q186" s="10">
        <v>68026.070000000007</v>
      </c>
      <c r="R186" s="10">
        <v>68026.080000000002</v>
      </c>
      <c r="S186" s="10">
        <v>76039.11</v>
      </c>
      <c r="T186" s="10">
        <v>76039.12</v>
      </c>
      <c r="U186" s="10">
        <v>84052.14</v>
      </c>
    </row>
    <row r="187" spans="1:21" x14ac:dyDescent="0.2">
      <c r="A187" s="48" t="s">
        <v>324</v>
      </c>
      <c r="B187" s="2" t="s">
        <v>325</v>
      </c>
      <c r="C187" s="4" t="s">
        <v>34</v>
      </c>
      <c r="D187" s="15" t="s">
        <v>42</v>
      </c>
      <c r="E187" s="4" t="s">
        <v>16</v>
      </c>
      <c r="F187" s="1">
        <v>19.13</v>
      </c>
      <c r="G187" s="1">
        <v>21.81</v>
      </c>
      <c r="H187" s="1">
        <v>21.82</v>
      </c>
      <c r="I187" s="1">
        <v>24.49</v>
      </c>
      <c r="J187" s="1">
        <v>24.5</v>
      </c>
      <c r="K187" s="1">
        <v>27.175000000000001</v>
      </c>
      <c r="L187" s="1">
        <v>27.185000000000002</v>
      </c>
      <c r="M187" s="1">
        <v>29.85</v>
      </c>
      <c r="N187" s="1">
        <v>39790.400000000001</v>
      </c>
      <c r="O187" s="1">
        <v>45366.740000000005</v>
      </c>
      <c r="P187" s="1">
        <v>45366.750000000007</v>
      </c>
      <c r="Q187" s="10">
        <v>50943.08</v>
      </c>
      <c r="R187" s="10">
        <v>50943.090000000004</v>
      </c>
      <c r="S187" s="10">
        <v>56519.42</v>
      </c>
      <c r="T187" s="10">
        <v>56519.43</v>
      </c>
      <c r="U187" s="10">
        <v>62095.75</v>
      </c>
    </row>
    <row r="188" spans="1:21" x14ac:dyDescent="0.2">
      <c r="A188" s="48" t="s">
        <v>326</v>
      </c>
      <c r="B188" s="2" t="s">
        <v>327</v>
      </c>
      <c r="C188" s="4" t="s">
        <v>34</v>
      </c>
      <c r="D188" s="15" t="s">
        <v>193</v>
      </c>
      <c r="E188" s="4" t="s">
        <v>16</v>
      </c>
      <c r="F188" s="1">
        <v>17.89</v>
      </c>
      <c r="G188" s="1">
        <v>20.395</v>
      </c>
      <c r="H188" s="1">
        <v>20.405000000000001</v>
      </c>
      <c r="I188" s="1">
        <v>22.9</v>
      </c>
      <c r="J188" s="1">
        <v>22.91</v>
      </c>
      <c r="K188" s="1">
        <v>25.41</v>
      </c>
      <c r="L188" s="1">
        <v>25.42</v>
      </c>
      <c r="M188" s="1">
        <v>27.91</v>
      </c>
      <c r="N188" s="1">
        <v>37211.200000000004</v>
      </c>
      <c r="O188" s="1">
        <v>42421.600000000006</v>
      </c>
      <c r="P188" s="1">
        <v>42421.610000000008</v>
      </c>
      <c r="Q188" s="10">
        <v>47632</v>
      </c>
      <c r="R188" s="10">
        <v>47632.01</v>
      </c>
      <c r="S188" s="10">
        <v>52844.775000000001</v>
      </c>
      <c r="T188" s="10">
        <v>52844.785000000003</v>
      </c>
      <c r="U188" s="10">
        <v>58057.54</v>
      </c>
    </row>
    <row r="189" spans="1:21" x14ac:dyDescent="0.2">
      <c r="A189" s="48" t="s">
        <v>328</v>
      </c>
      <c r="B189" s="2" t="s">
        <v>1040</v>
      </c>
      <c r="C189" s="4" t="s">
        <v>14</v>
      </c>
      <c r="D189" s="15" t="s">
        <v>72</v>
      </c>
      <c r="E189" s="4" t="s">
        <v>16</v>
      </c>
      <c r="F189" s="1">
        <v>15</v>
      </c>
      <c r="G189" s="1">
        <v>16.425000000000001</v>
      </c>
      <c r="H189" s="1">
        <v>16.435000000000002</v>
      </c>
      <c r="I189" s="1">
        <v>17.850000000000001</v>
      </c>
      <c r="J189" s="1">
        <v>17.860000000000003</v>
      </c>
      <c r="K189" s="1">
        <v>19.28</v>
      </c>
      <c r="L189" s="1">
        <v>19.290000000000003</v>
      </c>
      <c r="M189" s="1">
        <v>20.7</v>
      </c>
      <c r="N189" s="1">
        <v>31200</v>
      </c>
      <c r="O189" s="1">
        <v>34163.044999999998</v>
      </c>
      <c r="P189" s="1">
        <v>34163.055</v>
      </c>
      <c r="Q189" s="10">
        <v>37126.089999999997</v>
      </c>
      <c r="R189" s="10">
        <v>37126.1</v>
      </c>
      <c r="S189" s="10">
        <v>40089.134999999995</v>
      </c>
      <c r="T189" s="10">
        <v>40089.144999999997</v>
      </c>
      <c r="U189" s="10">
        <v>43052.17</v>
      </c>
    </row>
    <row r="190" spans="1:21" x14ac:dyDescent="0.2">
      <c r="A190" s="48" t="s">
        <v>371</v>
      </c>
      <c r="B190" s="2" t="s">
        <v>1062</v>
      </c>
      <c r="C190" s="4" t="s">
        <v>14</v>
      </c>
      <c r="D190" s="15" t="s">
        <v>15</v>
      </c>
      <c r="E190" s="4" t="s">
        <v>16</v>
      </c>
      <c r="F190" s="1">
        <v>21.59</v>
      </c>
      <c r="G190" s="1">
        <v>24.914999999999999</v>
      </c>
      <c r="H190" s="1">
        <v>24.925000000000001</v>
      </c>
      <c r="I190" s="1">
        <v>28.24</v>
      </c>
      <c r="J190" s="1">
        <v>28.25</v>
      </c>
      <c r="K190" s="1">
        <v>31.565000000000001</v>
      </c>
      <c r="L190" s="1">
        <v>31.575000000000003</v>
      </c>
      <c r="M190" s="1">
        <v>34.880000000000003</v>
      </c>
      <c r="N190" s="1">
        <v>44907.199999999997</v>
      </c>
      <c r="O190" s="1">
        <v>51819.244999999995</v>
      </c>
      <c r="P190" s="1">
        <v>51819.254999999997</v>
      </c>
      <c r="Q190" s="10">
        <v>58731.29</v>
      </c>
      <c r="R190" s="10">
        <v>58731.3</v>
      </c>
      <c r="S190" s="10">
        <v>65643.34</v>
      </c>
      <c r="T190" s="10">
        <v>65643.349999999991</v>
      </c>
      <c r="U190" s="10">
        <v>72555.38</v>
      </c>
    </row>
    <row r="191" spans="1:21" x14ac:dyDescent="0.2">
      <c r="A191" s="48" t="s">
        <v>374</v>
      </c>
      <c r="B191" s="2" t="s">
        <v>1063</v>
      </c>
      <c r="C191" s="4" t="s">
        <v>66</v>
      </c>
      <c r="D191" s="15" t="s">
        <v>100</v>
      </c>
      <c r="E191" s="4" t="s">
        <v>16</v>
      </c>
      <c r="F191" s="1">
        <v>25</v>
      </c>
      <c r="G191" s="1">
        <v>28.85</v>
      </c>
      <c r="H191" s="1">
        <v>28.860000000000003</v>
      </c>
      <c r="I191" s="1">
        <v>32.700000000000003</v>
      </c>
      <c r="J191" s="1">
        <v>32.71</v>
      </c>
      <c r="K191" s="1">
        <v>36.56</v>
      </c>
      <c r="L191" s="1">
        <v>36.57</v>
      </c>
      <c r="M191" s="1">
        <v>40.409999999999997</v>
      </c>
      <c r="N191" s="1">
        <v>52000</v>
      </c>
      <c r="O191" s="1">
        <v>60013.035000000003</v>
      </c>
      <c r="P191" s="1">
        <v>60013.045000000006</v>
      </c>
      <c r="Q191" s="10">
        <v>68026.070000000007</v>
      </c>
      <c r="R191" s="10">
        <v>68026.080000000002</v>
      </c>
      <c r="S191" s="10">
        <v>76039.11</v>
      </c>
      <c r="T191" s="10">
        <v>76039.12</v>
      </c>
      <c r="U191" s="10">
        <v>84052.14</v>
      </c>
    </row>
    <row r="192" spans="1:21" x14ac:dyDescent="0.2">
      <c r="A192" s="48" t="s">
        <v>462</v>
      </c>
      <c r="B192" s="2" t="s">
        <v>769</v>
      </c>
      <c r="C192" s="4" t="s">
        <v>14</v>
      </c>
      <c r="D192" s="15" t="s">
        <v>152</v>
      </c>
      <c r="E192" s="4" t="s">
        <v>16</v>
      </c>
      <c r="F192" s="1">
        <v>15</v>
      </c>
      <c r="G192" s="1">
        <v>16.774999999999999</v>
      </c>
      <c r="H192" s="1">
        <v>16.785</v>
      </c>
      <c r="I192" s="1">
        <v>18.55</v>
      </c>
      <c r="J192" s="1">
        <v>18.560000000000002</v>
      </c>
      <c r="K192" s="1">
        <v>20.330000000000002</v>
      </c>
      <c r="L192" s="1">
        <v>20.340000000000003</v>
      </c>
      <c r="M192" s="1">
        <v>22.1</v>
      </c>
      <c r="N192" s="1">
        <v>31200</v>
      </c>
      <c r="O192" s="1">
        <v>34891.244999999995</v>
      </c>
      <c r="P192" s="1">
        <v>34891.254999999997</v>
      </c>
      <c r="Q192" s="10">
        <v>38582.49</v>
      </c>
      <c r="R192" s="10">
        <v>38582.5</v>
      </c>
      <c r="S192" s="10">
        <v>42273.740000000005</v>
      </c>
      <c r="T192" s="10">
        <v>42273.750000000007</v>
      </c>
      <c r="U192" s="10">
        <v>45964.98</v>
      </c>
    </row>
    <row r="193" spans="1:21" x14ac:dyDescent="0.2">
      <c r="A193" s="48" t="s">
        <v>463</v>
      </c>
      <c r="B193" s="2" t="s">
        <v>770</v>
      </c>
      <c r="C193" s="4" t="s">
        <v>14</v>
      </c>
      <c r="D193" s="15" t="s">
        <v>27</v>
      </c>
      <c r="E193" s="4" t="s">
        <v>16</v>
      </c>
      <c r="F193" s="1">
        <v>16.43</v>
      </c>
      <c r="G193" s="1">
        <v>18.920000000000002</v>
      </c>
      <c r="H193" s="1">
        <v>18.930000000000003</v>
      </c>
      <c r="I193" s="1">
        <v>21.41</v>
      </c>
      <c r="J193" s="1">
        <v>21.42</v>
      </c>
      <c r="K193" s="1">
        <v>23.91</v>
      </c>
      <c r="L193" s="1">
        <v>23.92</v>
      </c>
      <c r="M193" s="1">
        <v>26.4</v>
      </c>
      <c r="N193" s="1">
        <v>34174.400000000001</v>
      </c>
      <c r="O193" s="1">
        <v>39353.600000000006</v>
      </c>
      <c r="P193" s="1">
        <v>39353.610000000008</v>
      </c>
      <c r="Q193" s="10">
        <v>44532.800000000003</v>
      </c>
      <c r="R193" s="10">
        <v>44532.810000000005</v>
      </c>
      <c r="S193" s="10">
        <v>49717.404999999999</v>
      </c>
      <c r="T193" s="10">
        <v>49717.415000000001</v>
      </c>
      <c r="U193" s="10">
        <v>54902</v>
      </c>
    </row>
    <row r="194" spans="1:21" x14ac:dyDescent="0.2">
      <c r="A194" s="48" t="s">
        <v>464</v>
      </c>
      <c r="B194" s="2" t="s">
        <v>771</v>
      </c>
      <c r="C194" s="4" t="s">
        <v>14</v>
      </c>
      <c r="D194" s="15" t="s">
        <v>17</v>
      </c>
      <c r="E194" s="4" t="s">
        <v>16</v>
      </c>
      <c r="F194" s="1">
        <v>17.89</v>
      </c>
      <c r="G194" s="1">
        <v>20.395</v>
      </c>
      <c r="H194" s="1">
        <v>20.405000000000001</v>
      </c>
      <c r="I194" s="1">
        <v>22.9</v>
      </c>
      <c r="J194" s="1">
        <v>22.91</v>
      </c>
      <c r="K194" s="1">
        <v>25.41</v>
      </c>
      <c r="L194" s="1">
        <v>25.42</v>
      </c>
      <c r="M194" s="1">
        <v>27.91</v>
      </c>
      <c r="N194" s="1">
        <v>37211.200000000004</v>
      </c>
      <c r="O194" s="1">
        <v>42421.600000000006</v>
      </c>
      <c r="P194" s="1">
        <v>42421.610000000008</v>
      </c>
      <c r="Q194" s="10">
        <v>47632</v>
      </c>
      <c r="R194" s="10">
        <v>47632.01</v>
      </c>
      <c r="S194" s="10">
        <v>52844.775000000001</v>
      </c>
      <c r="T194" s="10">
        <v>52844.785000000003</v>
      </c>
      <c r="U194" s="10">
        <v>58057.54</v>
      </c>
    </row>
    <row r="195" spans="1:21" x14ac:dyDescent="0.2">
      <c r="A195" s="48" t="s">
        <v>465</v>
      </c>
      <c r="B195" s="2" t="s">
        <v>772</v>
      </c>
      <c r="C195" s="4" t="s">
        <v>14</v>
      </c>
      <c r="D195" s="15" t="s">
        <v>31</v>
      </c>
      <c r="E195" s="4" t="s">
        <v>16</v>
      </c>
      <c r="F195" s="1">
        <v>19.13</v>
      </c>
      <c r="G195" s="1">
        <v>21.81</v>
      </c>
      <c r="H195" s="1">
        <v>21.82</v>
      </c>
      <c r="I195" s="1">
        <v>24.49</v>
      </c>
      <c r="J195" s="1">
        <v>24.5</v>
      </c>
      <c r="K195" s="1">
        <v>27.175000000000001</v>
      </c>
      <c r="L195" s="1">
        <v>27.185000000000002</v>
      </c>
      <c r="M195" s="1">
        <v>29.85</v>
      </c>
      <c r="N195" s="1">
        <v>39790.400000000001</v>
      </c>
      <c r="O195" s="1">
        <v>45366.740000000005</v>
      </c>
      <c r="P195" s="1">
        <v>45366.750000000007</v>
      </c>
      <c r="Q195" s="10">
        <v>50943.08</v>
      </c>
      <c r="R195" s="10">
        <v>50943.090000000004</v>
      </c>
      <c r="S195" s="10">
        <v>56519.42</v>
      </c>
      <c r="T195" s="10">
        <v>56519.43</v>
      </c>
      <c r="U195" s="10">
        <v>62095.75</v>
      </c>
    </row>
    <row r="196" spans="1:21" x14ac:dyDescent="0.2">
      <c r="A196" s="48" t="s">
        <v>759</v>
      </c>
      <c r="B196" s="2" t="s">
        <v>760</v>
      </c>
      <c r="C196" s="4" t="s">
        <v>34</v>
      </c>
      <c r="D196" s="15" t="s">
        <v>37</v>
      </c>
      <c r="E196" s="4" t="s">
        <v>36</v>
      </c>
      <c r="F196" s="1">
        <v>29.04</v>
      </c>
      <c r="G196" s="1">
        <v>33.515000000000001</v>
      </c>
      <c r="H196" s="1">
        <v>33.524999999999999</v>
      </c>
      <c r="I196" s="1">
        <v>37.99</v>
      </c>
      <c r="J196" s="1">
        <v>38</v>
      </c>
      <c r="K196" s="1">
        <v>42.465000000000003</v>
      </c>
      <c r="L196" s="1">
        <v>42.475000000000001</v>
      </c>
      <c r="M196" s="1">
        <v>46.93</v>
      </c>
      <c r="N196" s="1">
        <v>60403.199999999997</v>
      </c>
      <c r="O196" s="1">
        <v>69708.19</v>
      </c>
      <c r="P196" s="1">
        <v>69708.2</v>
      </c>
      <c r="Q196" s="10">
        <v>79013.179999999993</v>
      </c>
      <c r="R196" s="10">
        <v>79013.189999999988</v>
      </c>
      <c r="S196" s="10">
        <v>88318.18</v>
      </c>
      <c r="T196" s="10">
        <v>88318.189999999988</v>
      </c>
      <c r="U196" s="10">
        <v>97623.17</v>
      </c>
    </row>
    <row r="197" spans="1:21" x14ac:dyDescent="0.2">
      <c r="A197" s="48" t="s">
        <v>329</v>
      </c>
      <c r="B197" s="2" t="s">
        <v>330</v>
      </c>
      <c r="C197" s="4" t="s">
        <v>14</v>
      </c>
      <c r="D197" s="15" t="s">
        <v>17</v>
      </c>
      <c r="E197" s="4" t="s">
        <v>16</v>
      </c>
      <c r="F197" s="1">
        <v>17.89</v>
      </c>
      <c r="G197" s="1">
        <v>20.395</v>
      </c>
      <c r="H197" s="1">
        <v>20.405000000000001</v>
      </c>
      <c r="I197" s="1">
        <v>22.9</v>
      </c>
      <c r="J197" s="1">
        <v>22.91</v>
      </c>
      <c r="K197" s="1">
        <v>25.41</v>
      </c>
      <c r="L197" s="1">
        <v>25.42</v>
      </c>
      <c r="M197" s="1">
        <v>27.91</v>
      </c>
      <c r="N197" s="1">
        <v>37211.200000000004</v>
      </c>
      <c r="O197" s="1">
        <v>42421.600000000006</v>
      </c>
      <c r="P197" s="1">
        <v>42421.610000000008</v>
      </c>
      <c r="Q197" s="10">
        <v>47632</v>
      </c>
      <c r="R197" s="10">
        <v>47632.01</v>
      </c>
      <c r="S197" s="10">
        <v>52844.775000000001</v>
      </c>
      <c r="T197" s="10">
        <v>52844.785000000003</v>
      </c>
      <c r="U197" s="10">
        <v>58057.54</v>
      </c>
    </row>
    <row r="198" spans="1:21" x14ac:dyDescent="0.2">
      <c r="A198" s="48" t="s">
        <v>331</v>
      </c>
      <c r="B198" s="2" t="s">
        <v>332</v>
      </c>
      <c r="C198" s="4" t="s">
        <v>34</v>
      </c>
      <c r="D198" s="15" t="s">
        <v>42</v>
      </c>
      <c r="E198" s="4" t="s">
        <v>16</v>
      </c>
      <c r="F198" s="1">
        <v>19.13</v>
      </c>
      <c r="G198" s="1">
        <v>21.81</v>
      </c>
      <c r="H198" s="1">
        <v>21.82</v>
      </c>
      <c r="I198" s="1">
        <v>24.49</v>
      </c>
      <c r="J198" s="1">
        <v>24.5</v>
      </c>
      <c r="K198" s="1">
        <v>27.175000000000001</v>
      </c>
      <c r="L198" s="1">
        <v>27.185000000000002</v>
      </c>
      <c r="M198" s="1">
        <v>29.85</v>
      </c>
      <c r="N198" s="1">
        <v>39790.400000000001</v>
      </c>
      <c r="O198" s="1">
        <v>45366.740000000005</v>
      </c>
      <c r="P198" s="1">
        <v>45366.750000000007</v>
      </c>
      <c r="Q198" s="10">
        <v>50943.08</v>
      </c>
      <c r="R198" s="10">
        <v>50943.090000000004</v>
      </c>
      <c r="S198" s="10">
        <v>56519.42</v>
      </c>
      <c r="T198" s="10">
        <v>56519.43</v>
      </c>
      <c r="U198" s="6">
        <v>62095.75</v>
      </c>
    </row>
    <row r="199" spans="1:21" x14ac:dyDescent="0.2">
      <c r="A199" s="48" t="s">
        <v>333</v>
      </c>
      <c r="B199" s="2" t="s">
        <v>334</v>
      </c>
      <c r="C199" s="4" t="s">
        <v>14</v>
      </c>
      <c r="D199" s="15" t="s">
        <v>31</v>
      </c>
      <c r="E199" s="4" t="s">
        <v>16</v>
      </c>
      <c r="F199" s="1">
        <v>19.13</v>
      </c>
      <c r="G199" s="1">
        <v>21.81</v>
      </c>
      <c r="H199" s="1">
        <v>21.82</v>
      </c>
      <c r="I199" s="1">
        <v>24.49</v>
      </c>
      <c r="J199" s="1">
        <v>24.5</v>
      </c>
      <c r="K199" s="1">
        <v>27.175000000000001</v>
      </c>
      <c r="L199" s="1">
        <v>27.185000000000002</v>
      </c>
      <c r="M199" s="1">
        <v>29.85</v>
      </c>
      <c r="N199" s="1">
        <v>39790.400000000001</v>
      </c>
      <c r="O199" s="1">
        <v>45366.740000000005</v>
      </c>
      <c r="P199" s="1">
        <v>45366.750000000007</v>
      </c>
      <c r="Q199" s="10">
        <v>50943.08</v>
      </c>
      <c r="R199" s="10">
        <v>50943.090000000004</v>
      </c>
      <c r="S199" s="10">
        <v>56519.42</v>
      </c>
      <c r="T199" s="10">
        <v>56519.43</v>
      </c>
      <c r="U199" s="10">
        <v>62095.75</v>
      </c>
    </row>
    <row r="200" spans="1:21" x14ac:dyDescent="0.2">
      <c r="A200" s="48" t="s">
        <v>335</v>
      </c>
      <c r="B200" s="2" t="s">
        <v>1064</v>
      </c>
      <c r="C200" s="4" t="s">
        <v>34</v>
      </c>
      <c r="D200" s="15" t="s">
        <v>39</v>
      </c>
      <c r="E200" s="4" t="s">
        <v>36</v>
      </c>
      <c r="F200" s="1">
        <v>25</v>
      </c>
      <c r="G200" s="1">
        <v>28.85</v>
      </c>
      <c r="H200" s="1">
        <v>28.860000000000003</v>
      </c>
      <c r="I200" s="1">
        <v>32.700000000000003</v>
      </c>
      <c r="J200" s="1">
        <v>32.71</v>
      </c>
      <c r="K200" s="1">
        <v>36.56</v>
      </c>
      <c r="L200" s="1">
        <v>36.57</v>
      </c>
      <c r="M200" s="1">
        <v>40.409999999999997</v>
      </c>
      <c r="N200" s="1">
        <v>52000</v>
      </c>
      <c r="O200" s="1">
        <v>60013.035000000003</v>
      </c>
      <c r="P200" s="1">
        <v>60013.045000000006</v>
      </c>
      <c r="Q200" s="10">
        <v>68026.070000000007</v>
      </c>
      <c r="R200" s="10">
        <v>68026.080000000002</v>
      </c>
      <c r="S200" s="10">
        <v>76039.11</v>
      </c>
      <c r="T200" s="10">
        <v>76039.12</v>
      </c>
      <c r="U200" s="10">
        <v>84052.14</v>
      </c>
    </row>
    <row r="201" spans="1:21" x14ac:dyDescent="0.2">
      <c r="A201" s="48" t="s">
        <v>337</v>
      </c>
      <c r="B201" s="2" t="s">
        <v>1010</v>
      </c>
      <c r="C201" s="4" t="s">
        <v>34</v>
      </c>
      <c r="D201" s="15" t="s">
        <v>50</v>
      </c>
      <c r="E201" s="4" t="s">
        <v>36</v>
      </c>
      <c r="F201" s="1">
        <v>36.81</v>
      </c>
      <c r="G201" s="1">
        <v>42.995000000000005</v>
      </c>
      <c r="H201" s="1">
        <v>43.005000000000003</v>
      </c>
      <c r="I201" s="1">
        <v>49.18</v>
      </c>
      <c r="J201" s="1">
        <v>49.19</v>
      </c>
      <c r="K201" s="1">
        <v>55.364999999999995</v>
      </c>
      <c r="L201" s="1">
        <v>55.374999999999993</v>
      </c>
      <c r="M201" s="1">
        <v>61.54</v>
      </c>
      <c r="N201" s="1">
        <v>76564.800000000003</v>
      </c>
      <c r="O201" s="1">
        <v>89425.86</v>
      </c>
      <c r="P201" s="1">
        <v>89425.87</v>
      </c>
      <c r="Q201" s="10">
        <v>102286.92</v>
      </c>
      <c r="R201" s="10">
        <v>102286.93</v>
      </c>
      <c r="S201" s="10">
        <v>115147.98499999999</v>
      </c>
      <c r="T201" s="10">
        <v>115147.99499999998</v>
      </c>
      <c r="U201" s="10">
        <v>128009.04</v>
      </c>
    </row>
    <row r="202" spans="1:21" x14ac:dyDescent="0.2">
      <c r="A202" s="48" t="s">
        <v>338</v>
      </c>
      <c r="B202" s="2" t="s">
        <v>1011</v>
      </c>
      <c r="C202" s="4" t="s">
        <v>34</v>
      </c>
      <c r="D202" s="15" t="s">
        <v>38</v>
      </c>
      <c r="E202" s="4" t="s">
        <v>36</v>
      </c>
      <c r="F202" s="1">
        <v>32.31</v>
      </c>
      <c r="G202" s="1">
        <v>37.734999999999999</v>
      </c>
      <c r="H202" s="1">
        <v>37.744999999999997</v>
      </c>
      <c r="I202" s="1">
        <v>43.16</v>
      </c>
      <c r="J202" s="1">
        <v>43.169999999999995</v>
      </c>
      <c r="K202" s="1">
        <v>48.589999999999996</v>
      </c>
      <c r="L202" s="1">
        <v>48.599999999999994</v>
      </c>
      <c r="M202" s="1">
        <v>54.01</v>
      </c>
      <c r="N202" s="1">
        <v>67204.800000000003</v>
      </c>
      <c r="O202" s="1">
        <v>78489.02</v>
      </c>
      <c r="P202" s="1">
        <v>78489.03</v>
      </c>
      <c r="Q202" s="10">
        <v>89773.24</v>
      </c>
      <c r="R202" s="10">
        <v>89773.25</v>
      </c>
      <c r="S202" s="10">
        <v>101057.45999999999</v>
      </c>
      <c r="T202" s="10">
        <v>101057.46999999999</v>
      </c>
      <c r="U202" s="10">
        <v>112341.67</v>
      </c>
    </row>
    <row r="203" spans="1:21" x14ac:dyDescent="0.2">
      <c r="A203" s="48" t="s">
        <v>746</v>
      </c>
      <c r="B203" s="2" t="s">
        <v>1012</v>
      </c>
      <c r="C203" s="4" t="s">
        <v>34</v>
      </c>
      <c r="D203" s="15" t="s">
        <v>37</v>
      </c>
      <c r="E203" s="4" t="s">
        <v>36</v>
      </c>
      <c r="F203" s="1">
        <v>29.04</v>
      </c>
      <c r="G203" s="1">
        <v>33.515000000000001</v>
      </c>
      <c r="H203" s="1">
        <v>33.524999999999999</v>
      </c>
      <c r="I203" s="1">
        <v>37.99</v>
      </c>
      <c r="J203" s="1">
        <v>38</v>
      </c>
      <c r="K203" s="1">
        <v>42.465000000000003</v>
      </c>
      <c r="L203" s="1">
        <v>42.475000000000001</v>
      </c>
      <c r="M203" s="1">
        <v>46.93</v>
      </c>
      <c r="N203" s="1">
        <v>60403.199999999997</v>
      </c>
      <c r="O203" s="1">
        <v>69708.19</v>
      </c>
      <c r="P203" s="1">
        <v>69708.2</v>
      </c>
      <c r="Q203" s="10">
        <v>79013.179999999993</v>
      </c>
      <c r="R203" s="10">
        <v>79013.189999999988</v>
      </c>
      <c r="S203" s="10">
        <v>88318.18</v>
      </c>
      <c r="T203" s="10">
        <v>88318.189999999988</v>
      </c>
      <c r="U203" s="10">
        <v>97623.17</v>
      </c>
    </row>
    <row r="204" spans="1:21" x14ac:dyDescent="0.2">
      <c r="A204" s="48" t="s">
        <v>339</v>
      </c>
      <c r="B204" s="2" t="s">
        <v>340</v>
      </c>
      <c r="C204" s="4" t="s">
        <v>34</v>
      </c>
      <c r="D204" s="15" t="s">
        <v>45</v>
      </c>
      <c r="E204" s="4" t="s">
        <v>36</v>
      </c>
      <c r="F204" s="1">
        <v>21.59</v>
      </c>
      <c r="G204" s="1">
        <v>24.914999999999999</v>
      </c>
      <c r="H204" s="1">
        <v>24.925000000000001</v>
      </c>
      <c r="I204" s="1">
        <v>28.24</v>
      </c>
      <c r="J204" s="1">
        <v>28.25</v>
      </c>
      <c r="K204" s="1">
        <v>31.565000000000001</v>
      </c>
      <c r="L204" s="1">
        <v>31.575000000000003</v>
      </c>
      <c r="M204" s="1">
        <v>34.880000000000003</v>
      </c>
      <c r="N204" s="1">
        <v>44907.199999999997</v>
      </c>
      <c r="O204" s="1">
        <v>51819.244999999995</v>
      </c>
      <c r="P204" s="1">
        <v>51819.254999999997</v>
      </c>
      <c r="Q204" s="10">
        <v>58731.29</v>
      </c>
      <c r="R204" s="10">
        <v>58731.3</v>
      </c>
      <c r="S204" s="10">
        <v>65643.34</v>
      </c>
      <c r="T204" s="10">
        <v>65643.349999999991</v>
      </c>
      <c r="U204" s="10">
        <v>72555.38</v>
      </c>
    </row>
    <row r="205" spans="1:21" x14ac:dyDescent="0.2">
      <c r="A205" s="48" t="s">
        <v>341</v>
      </c>
      <c r="B205" s="2" t="s">
        <v>1013</v>
      </c>
      <c r="C205" s="4" t="s">
        <v>34</v>
      </c>
      <c r="D205" s="15">
        <v>17</v>
      </c>
      <c r="E205" s="4" t="s">
        <v>36</v>
      </c>
      <c r="F205" s="1">
        <v>36.81</v>
      </c>
      <c r="G205" s="1">
        <v>42.995000000000005</v>
      </c>
      <c r="H205" s="1">
        <v>43.005000000000003</v>
      </c>
      <c r="I205" s="1">
        <v>49.18</v>
      </c>
      <c r="J205" s="1">
        <v>49.19</v>
      </c>
      <c r="K205" s="1">
        <v>55.364999999999995</v>
      </c>
      <c r="L205" s="1">
        <v>55.374999999999993</v>
      </c>
      <c r="M205" s="1">
        <v>61.54</v>
      </c>
      <c r="N205" s="1">
        <v>76564.800000000003</v>
      </c>
      <c r="O205" s="1">
        <v>89425.86</v>
      </c>
      <c r="P205" s="1">
        <v>89425.87</v>
      </c>
      <c r="Q205" s="10">
        <v>102286.92</v>
      </c>
      <c r="R205" s="10">
        <v>102286.93</v>
      </c>
      <c r="S205" s="10">
        <v>115147.98499999999</v>
      </c>
      <c r="T205" s="10">
        <v>115147.99499999998</v>
      </c>
      <c r="U205" s="10">
        <v>128009.04</v>
      </c>
    </row>
    <row r="206" spans="1:21" x14ac:dyDescent="0.2">
      <c r="A206" s="48" t="s">
        <v>869</v>
      </c>
      <c r="B206" s="2" t="s">
        <v>871</v>
      </c>
      <c r="C206" s="4" t="s">
        <v>34</v>
      </c>
      <c r="D206" s="15" t="s">
        <v>81</v>
      </c>
      <c r="E206" s="4" t="s">
        <v>36</v>
      </c>
      <c r="F206" s="1">
        <v>42.63</v>
      </c>
      <c r="G206" s="1">
        <v>49.64</v>
      </c>
      <c r="H206" s="1">
        <v>49.65</v>
      </c>
      <c r="I206" s="1">
        <v>56.65</v>
      </c>
      <c r="J206" s="1">
        <v>56.66</v>
      </c>
      <c r="K206" s="1">
        <v>63.78</v>
      </c>
      <c r="L206" s="1">
        <v>63.79</v>
      </c>
      <c r="M206" s="1">
        <v>70.900000000000006</v>
      </c>
      <c r="N206" s="1">
        <v>88192</v>
      </c>
      <c r="O206" s="1">
        <v>103011.97</v>
      </c>
      <c r="P206" s="1">
        <v>103011.98</v>
      </c>
      <c r="Q206" s="10">
        <v>117831.94</v>
      </c>
      <c r="R206" s="10">
        <v>117831.95</v>
      </c>
      <c r="S206" s="10">
        <v>132651.92000000001</v>
      </c>
      <c r="T206" s="10">
        <v>132651.93000000002</v>
      </c>
      <c r="U206" s="6">
        <v>147471.89000000001</v>
      </c>
    </row>
    <row r="207" spans="1:21" x14ac:dyDescent="0.2">
      <c r="A207" s="48" t="s">
        <v>342</v>
      </c>
      <c r="B207" s="2" t="s">
        <v>343</v>
      </c>
      <c r="C207" s="4" t="s">
        <v>14</v>
      </c>
      <c r="D207" s="15" t="s">
        <v>31</v>
      </c>
      <c r="E207" s="4" t="s">
        <v>16</v>
      </c>
      <c r="F207" s="1">
        <v>19.13</v>
      </c>
      <c r="G207" s="1">
        <v>21.81</v>
      </c>
      <c r="H207" s="1">
        <v>21.82</v>
      </c>
      <c r="I207" s="1">
        <v>24.49</v>
      </c>
      <c r="J207" s="1">
        <v>24.5</v>
      </c>
      <c r="K207" s="1">
        <v>27.175000000000001</v>
      </c>
      <c r="L207" s="1">
        <v>27.185000000000002</v>
      </c>
      <c r="M207" s="1">
        <v>29.85</v>
      </c>
      <c r="N207" s="1">
        <v>39790.400000000001</v>
      </c>
      <c r="O207" s="1">
        <v>45366.740000000005</v>
      </c>
      <c r="P207" s="1">
        <v>45366.750000000007</v>
      </c>
      <c r="Q207" s="10">
        <v>50943.08</v>
      </c>
      <c r="R207" s="10">
        <v>50943.090000000004</v>
      </c>
      <c r="S207" s="10">
        <v>56519.42</v>
      </c>
      <c r="T207" s="10">
        <v>56519.43</v>
      </c>
      <c r="U207" s="6">
        <v>62095.75</v>
      </c>
    </row>
    <row r="208" spans="1:21" x14ac:dyDescent="0.2">
      <c r="A208" s="48" t="s">
        <v>820</v>
      </c>
      <c r="B208" s="2" t="s">
        <v>819</v>
      </c>
      <c r="C208" s="4" t="s">
        <v>14</v>
      </c>
      <c r="D208" s="15" t="s">
        <v>17</v>
      </c>
      <c r="E208" s="4" t="s">
        <v>16</v>
      </c>
      <c r="F208" s="1">
        <v>17.89</v>
      </c>
      <c r="G208" s="1">
        <v>20.395</v>
      </c>
      <c r="H208" s="1">
        <v>20.405000000000001</v>
      </c>
      <c r="I208" s="1">
        <v>22.9</v>
      </c>
      <c r="J208" s="1">
        <v>22.91</v>
      </c>
      <c r="K208" s="1">
        <v>25.41</v>
      </c>
      <c r="L208" s="1">
        <v>25.42</v>
      </c>
      <c r="M208" s="1">
        <v>27.91</v>
      </c>
      <c r="N208" s="1">
        <v>37211.200000000004</v>
      </c>
      <c r="O208" s="1">
        <v>42421.600000000006</v>
      </c>
      <c r="P208" s="1">
        <v>42421.610000000008</v>
      </c>
      <c r="Q208" s="10">
        <v>47632</v>
      </c>
      <c r="R208" s="10">
        <v>47632.01</v>
      </c>
      <c r="S208" s="10">
        <v>52844.775000000001</v>
      </c>
      <c r="T208" s="10">
        <v>52844.785000000003</v>
      </c>
      <c r="U208" s="10">
        <v>58057.54</v>
      </c>
    </row>
    <row r="209" spans="1:21" x14ac:dyDescent="0.2">
      <c r="A209" s="48" t="s">
        <v>344</v>
      </c>
      <c r="B209" s="2" t="s">
        <v>345</v>
      </c>
      <c r="C209" s="4" t="s">
        <v>34</v>
      </c>
      <c r="D209" s="15" t="s">
        <v>38</v>
      </c>
      <c r="E209" s="4" t="s">
        <v>36</v>
      </c>
      <c r="F209" s="1">
        <v>32.31</v>
      </c>
      <c r="G209" s="1">
        <v>37.734999999999999</v>
      </c>
      <c r="H209" s="1">
        <v>37.744999999999997</v>
      </c>
      <c r="I209" s="1">
        <v>43.16</v>
      </c>
      <c r="J209" s="1">
        <v>43.169999999999995</v>
      </c>
      <c r="K209" s="1">
        <v>48.589999999999996</v>
      </c>
      <c r="L209" s="1">
        <v>48.599999999999994</v>
      </c>
      <c r="M209" s="1">
        <v>54.01</v>
      </c>
      <c r="N209" s="1">
        <v>67204.800000000003</v>
      </c>
      <c r="O209" s="1">
        <v>78489.02</v>
      </c>
      <c r="P209" s="1">
        <v>78489.03</v>
      </c>
      <c r="Q209" s="10">
        <v>89773.24</v>
      </c>
      <c r="R209" s="10">
        <v>89773.25</v>
      </c>
      <c r="S209" s="10">
        <v>101057.45999999999</v>
      </c>
      <c r="T209" s="10">
        <v>101057.46999999999</v>
      </c>
      <c r="U209" s="6">
        <v>112341.67</v>
      </c>
    </row>
    <row r="210" spans="1:21" x14ac:dyDescent="0.2">
      <c r="A210" s="48" t="s">
        <v>836</v>
      </c>
      <c r="B210" s="2" t="s">
        <v>857</v>
      </c>
      <c r="C210" s="4" t="s">
        <v>34</v>
      </c>
      <c r="D210" s="15" t="s">
        <v>69</v>
      </c>
      <c r="E210" s="4" t="s">
        <v>36</v>
      </c>
      <c r="F210" s="1">
        <v>57.56</v>
      </c>
      <c r="G210" s="1">
        <v>67.425000000000011</v>
      </c>
      <c r="H210" s="1">
        <v>67.435000000000016</v>
      </c>
      <c r="I210" s="1">
        <v>77.290000000000006</v>
      </c>
      <c r="J210" s="1">
        <v>77.300000000000011</v>
      </c>
      <c r="K210" s="1">
        <v>87.16</v>
      </c>
      <c r="L210" s="1">
        <v>87.17</v>
      </c>
      <c r="M210" s="1">
        <v>97.02</v>
      </c>
      <c r="N210" s="1">
        <v>119724.8</v>
      </c>
      <c r="O210" s="1">
        <v>140243.64000000001</v>
      </c>
      <c r="P210" s="1">
        <v>140243.65000000002</v>
      </c>
      <c r="Q210" s="10">
        <v>160762.48000000001</v>
      </c>
      <c r="R210" s="10">
        <v>160762.49000000002</v>
      </c>
      <c r="S210" s="10">
        <v>181281.32</v>
      </c>
      <c r="T210" s="10">
        <v>181281.33000000002</v>
      </c>
      <c r="U210" s="10">
        <v>201800.15</v>
      </c>
    </row>
    <row r="211" spans="1:21" x14ac:dyDescent="0.2">
      <c r="A211" s="48" t="s">
        <v>346</v>
      </c>
      <c r="B211" s="2" t="s">
        <v>1014</v>
      </c>
      <c r="C211" s="4" t="s">
        <v>34</v>
      </c>
      <c r="D211" s="15" t="s">
        <v>39</v>
      </c>
      <c r="E211" s="4" t="s">
        <v>36</v>
      </c>
      <c r="F211" s="1">
        <v>25</v>
      </c>
      <c r="G211" s="1">
        <v>28.85</v>
      </c>
      <c r="H211" s="1">
        <v>28.860000000000003</v>
      </c>
      <c r="I211" s="1">
        <v>32.700000000000003</v>
      </c>
      <c r="J211" s="1">
        <v>32.71</v>
      </c>
      <c r="K211" s="1">
        <v>36.56</v>
      </c>
      <c r="L211" s="1">
        <v>36.57</v>
      </c>
      <c r="M211" s="1">
        <v>40.409999999999997</v>
      </c>
      <c r="N211" s="1">
        <v>52000</v>
      </c>
      <c r="O211" s="1">
        <v>60013.035000000003</v>
      </c>
      <c r="P211" s="1">
        <v>60013.045000000006</v>
      </c>
      <c r="Q211" s="10">
        <v>68026.070000000007</v>
      </c>
      <c r="R211" s="10">
        <v>68026.080000000002</v>
      </c>
      <c r="S211" s="10">
        <v>76039.11</v>
      </c>
      <c r="T211" s="10">
        <v>76039.12</v>
      </c>
      <c r="U211" s="6">
        <v>84052.14</v>
      </c>
    </row>
    <row r="212" spans="1:21" x14ac:dyDescent="0.2">
      <c r="A212" s="48" t="s">
        <v>347</v>
      </c>
      <c r="B212" s="2" t="s">
        <v>348</v>
      </c>
      <c r="C212" s="4" t="s">
        <v>14</v>
      </c>
      <c r="D212" s="15" t="s">
        <v>20</v>
      </c>
      <c r="E212" s="4" t="s">
        <v>16</v>
      </c>
      <c r="F212" s="1">
        <v>18.03</v>
      </c>
      <c r="G212" s="1">
        <v>20.555</v>
      </c>
      <c r="H212" s="1">
        <v>20.565000000000001</v>
      </c>
      <c r="I212" s="1">
        <v>23.08</v>
      </c>
      <c r="J212" s="1">
        <f>Table14[[#This Row],[HQ2 Max2]]+0.01</f>
        <v>23.09</v>
      </c>
      <c r="K212" s="1">
        <f>MEDIAN(Table14[[#This Row],[HQ3 Min]],Table14[[#This Row],[HQ4 Max]])</f>
        <v>25.615000000000002</v>
      </c>
      <c r="L212" s="1">
        <f>Table14[[#This Row],[HQ3 Max]]+0.01</f>
        <v>25.625000000000004</v>
      </c>
      <c r="M212" s="1">
        <v>28.14</v>
      </c>
      <c r="N212" s="1">
        <v>37502.400000000001</v>
      </c>
      <c r="O212" s="1">
        <f>MEDIAN(Table14[[#This Row],[AQ1 Min]],Table14[[#This Row],[AQ2 Max]])</f>
        <v>42757.035000000003</v>
      </c>
      <c r="P212" s="1">
        <f>Table14[[#This Row],[AQ1 Max]]+0.01</f>
        <v>42757.045000000006</v>
      </c>
      <c r="Q212" s="10">
        <v>48011.67</v>
      </c>
      <c r="R212" s="10">
        <f>Table14[[#This Row],[AQ2 Max]]+0.01</f>
        <v>48011.68</v>
      </c>
      <c r="S212" s="10">
        <f>MEDIAN(Table14[[#This Row],[AQ3 Min]],Table14[[#This Row],[AQ4 Max]])</f>
        <v>53266.31</v>
      </c>
      <c r="T212" s="10">
        <f>Table14[[#This Row],[AQ3 Max]]+0.01</f>
        <v>53266.32</v>
      </c>
      <c r="U212" s="10">
        <v>58520.94</v>
      </c>
    </row>
    <row r="213" spans="1:21" x14ac:dyDescent="0.2">
      <c r="A213" s="48" t="s">
        <v>349</v>
      </c>
      <c r="B213" s="2" t="s">
        <v>350</v>
      </c>
      <c r="C213" s="4" t="s">
        <v>14</v>
      </c>
      <c r="D213" s="15" t="s">
        <v>18</v>
      </c>
      <c r="E213" s="4" t="s">
        <v>16</v>
      </c>
      <c r="F213" s="1">
        <v>23.18</v>
      </c>
      <c r="G213" s="1">
        <v>26.425000000000001</v>
      </c>
      <c r="H213" s="1">
        <v>26.435000000000002</v>
      </c>
      <c r="I213" s="1">
        <v>29.67</v>
      </c>
      <c r="J213" s="1">
        <v>29.680000000000003</v>
      </c>
      <c r="K213" s="1">
        <v>32.925000000000004</v>
      </c>
      <c r="L213" s="1">
        <v>32.935000000000002</v>
      </c>
      <c r="M213" s="1">
        <v>36.17</v>
      </c>
      <c r="N213" s="1">
        <v>48214.400000000001</v>
      </c>
      <c r="O213" s="1">
        <v>54967.16</v>
      </c>
      <c r="P213" s="1">
        <v>54967.170000000006</v>
      </c>
      <c r="Q213" s="10">
        <v>61719.92</v>
      </c>
      <c r="R213" s="10">
        <v>61719.93</v>
      </c>
      <c r="S213" s="10">
        <v>68472.69</v>
      </c>
      <c r="T213" s="10">
        <v>68472.7</v>
      </c>
      <c r="U213" s="10">
        <v>75225.45</v>
      </c>
    </row>
    <row r="214" spans="1:21" x14ac:dyDescent="0.2">
      <c r="A214" s="48" t="s">
        <v>351</v>
      </c>
      <c r="B214" s="2" t="s">
        <v>352</v>
      </c>
      <c r="C214" s="4" t="s">
        <v>14</v>
      </c>
      <c r="D214" s="15" t="s">
        <v>19</v>
      </c>
      <c r="E214" s="4" t="s">
        <v>16</v>
      </c>
      <c r="F214" s="1">
        <v>25.65</v>
      </c>
      <c r="G214" s="1">
        <v>29.599999999999998</v>
      </c>
      <c r="H214" s="1">
        <v>29.61</v>
      </c>
      <c r="I214" s="1">
        <v>33.549999999999997</v>
      </c>
      <c r="J214" s="1">
        <v>33.559999999999995</v>
      </c>
      <c r="K214" s="1">
        <v>37.504999999999995</v>
      </c>
      <c r="L214" s="1">
        <v>37.514999999999993</v>
      </c>
      <c r="M214" s="1">
        <v>41.45</v>
      </c>
      <c r="N214" s="1">
        <v>53352</v>
      </c>
      <c r="O214" s="1">
        <v>61567.67</v>
      </c>
      <c r="P214" s="1">
        <v>61567.68</v>
      </c>
      <c r="Q214" s="10">
        <v>69783.34</v>
      </c>
      <c r="R214" s="10">
        <v>69783.349999999991</v>
      </c>
      <c r="S214" s="10">
        <v>77999.014999999985</v>
      </c>
      <c r="T214" s="10">
        <v>77999.02499999998</v>
      </c>
      <c r="U214" s="10">
        <v>86214.68</v>
      </c>
    </row>
    <row r="215" spans="1:21" x14ac:dyDescent="0.2">
      <c r="A215" s="48" t="s">
        <v>353</v>
      </c>
      <c r="B215" s="2" t="s">
        <v>354</v>
      </c>
      <c r="C215" s="4" t="s">
        <v>14</v>
      </c>
      <c r="D215" s="15" t="s">
        <v>185</v>
      </c>
      <c r="E215" s="4" t="s">
        <v>16</v>
      </c>
      <c r="F215" s="1">
        <v>29.36</v>
      </c>
      <c r="G215" s="1">
        <v>33.879999999999995</v>
      </c>
      <c r="H215" s="1">
        <v>33.889999999999993</v>
      </c>
      <c r="I215" s="1">
        <v>38.4</v>
      </c>
      <c r="J215" s="1">
        <v>38.409999999999997</v>
      </c>
      <c r="K215" s="1">
        <v>42.924999999999997</v>
      </c>
      <c r="L215" s="1">
        <v>42.934999999999995</v>
      </c>
      <c r="M215" s="1">
        <v>47.44</v>
      </c>
      <c r="N215" s="1">
        <v>61068.800000000003</v>
      </c>
      <c r="O215" s="1">
        <v>70472.195000000007</v>
      </c>
      <c r="P215" s="1">
        <v>70472.205000000002</v>
      </c>
      <c r="Q215" s="10">
        <v>79875.59</v>
      </c>
      <c r="R215" s="10">
        <v>79875.599999999991</v>
      </c>
      <c r="S215" s="10">
        <v>89278.984999999986</v>
      </c>
      <c r="T215" s="10">
        <v>89278.994999999981</v>
      </c>
      <c r="U215" s="10">
        <v>98682.37</v>
      </c>
    </row>
    <row r="216" spans="1:21" x14ac:dyDescent="0.2">
      <c r="A216" s="48" t="s">
        <v>355</v>
      </c>
      <c r="B216" s="2" t="s">
        <v>356</v>
      </c>
      <c r="C216" s="4" t="s">
        <v>14</v>
      </c>
      <c r="D216" s="15" t="s">
        <v>357</v>
      </c>
      <c r="E216" s="4" t="s">
        <v>16</v>
      </c>
      <c r="F216" s="1">
        <v>33.159999999999997</v>
      </c>
      <c r="G216" s="1">
        <v>38.269999999999996</v>
      </c>
      <c r="H216" s="1">
        <v>38.279999999999994</v>
      </c>
      <c r="I216" s="1">
        <v>43.38</v>
      </c>
      <c r="J216" s="1">
        <v>43.39</v>
      </c>
      <c r="K216" s="1">
        <v>48.495000000000005</v>
      </c>
      <c r="L216" s="1">
        <v>48.505000000000003</v>
      </c>
      <c r="M216" s="1">
        <v>53.6</v>
      </c>
      <c r="N216" s="1">
        <v>68972.800000000003</v>
      </c>
      <c r="O216" s="1">
        <v>79599.864999999991</v>
      </c>
      <c r="P216" s="1">
        <v>79599.874999999985</v>
      </c>
      <c r="Q216" s="10">
        <v>90226.93</v>
      </c>
      <c r="R216" s="10">
        <v>90226.939999999988</v>
      </c>
      <c r="S216" s="10">
        <v>100854.005</v>
      </c>
      <c r="T216" s="10">
        <v>100854.015</v>
      </c>
      <c r="U216" s="10">
        <v>111481.07</v>
      </c>
    </row>
    <row r="217" spans="1:21" x14ac:dyDescent="0.2">
      <c r="A217" s="48" t="s">
        <v>358</v>
      </c>
      <c r="B217" s="2" t="s">
        <v>359</v>
      </c>
      <c r="C217" s="4" t="s">
        <v>34</v>
      </c>
      <c r="D217" s="15" t="s">
        <v>360</v>
      </c>
      <c r="E217" s="4" t="s">
        <v>16</v>
      </c>
      <c r="F217" s="1">
        <v>15</v>
      </c>
      <c r="G217" s="1"/>
      <c r="H217" s="1"/>
      <c r="I217" s="1"/>
      <c r="J217" s="1"/>
      <c r="K217" s="1"/>
      <c r="L217" s="1"/>
      <c r="M217" s="1">
        <v>25.75</v>
      </c>
      <c r="N217" s="1">
        <v>31200</v>
      </c>
      <c r="O217" s="1"/>
      <c r="P217" s="1"/>
      <c r="Q217" s="10"/>
      <c r="R217" s="10"/>
      <c r="S217" s="10"/>
      <c r="T217" s="10"/>
      <c r="U217" s="1">
        <v>53560</v>
      </c>
    </row>
    <row r="218" spans="1:21" x14ac:dyDescent="0.2">
      <c r="A218" s="48" t="s">
        <v>103</v>
      </c>
      <c r="B218" s="2" t="s">
        <v>1079</v>
      </c>
      <c r="C218" s="4" t="s">
        <v>34</v>
      </c>
      <c r="D218" s="15" t="s">
        <v>38</v>
      </c>
      <c r="E218" s="4" t="s">
        <v>36</v>
      </c>
      <c r="F218" s="1">
        <v>32.31</v>
      </c>
      <c r="G218" s="1">
        <v>37.734999999999999</v>
      </c>
      <c r="H218" s="1">
        <v>37.744999999999997</v>
      </c>
      <c r="I218" s="1">
        <v>43.16</v>
      </c>
      <c r="J218" s="1">
        <v>43.169999999999995</v>
      </c>
      <c r="K218" s="1">
        <v>48.589999999999996</v>
      </c>
      <c r="L218" s="1">
        <v>48.599999999999994</v>
      </c>
      <c r="M218" s="1">
        <v>54.01</v>
      </c>
      <c r="N218" s="1">
        <v>67204.800000000003</v>
      </c>
      <c r="O218" s="1">
        <v>78489.02</v>
      </c>
      <c r="P218" s="1">
        <v>78489.03</v>
      </c>
      <c r="Q218" s="10">
        <v>89773.24</v>
      </c>
      <c r="R218" s="10">
        <v>89773.25</v>
      </c>
      <c r="S218" s="10">
        <v>101057.45999999999</v>
      </c>
      <c r="T218" s="10">
        <v>101057.46999999999</v>
      </c>
      <c r="U218" s="10">
        <v>112341.67</v>
      </c>
    </row>
    <row r="219" spans="1:21" x14ac:dyDescent="0.2">
      <c r="A219" s="48" t="s">
        <v>361</v>
      </c>
      <c r="B219" s="2" t="s">
        <v>362</v>
      </c>
      <c r="C219" s="4" t="s">
        <v>34</v>
      </c>
      <c r="D219" s="15" t="s">
        <v>50</v>
      </c>
      <c r="E219" s="4" t="s">
        <v>36</v>
      </c>
      <c r="F219" s="1">
        <v>36.81</v>
      </c>
      <c r="G219" s="1">
        <v>42.995000000000005</v>
      </c>
      <c r="H219" s="1">
        <v>43.005000000000003</v>
      </c>
      <c r="I219" s="1">
        <v>49.18</v>
      </c>
      <c r="J219" s="1">
        <v>49.19</v>
      </c>
      <c r="K219" s="1">
        <v>55.364999999999995</v>
      </c>
      <c r="L219" s="1">
        <v>55.374999999999993</v>
      </c>
      <c r="M219" s="1">
        <v>61.54</v>
      </c>
      <c r="N219" s="1">
        <v>76564.800000000003</v>
      </c>
      <c r="O219" s="1">
        <v>89425.86</v>
      </c>
      <c r="P219" s="1">
        <v>89425.87</v>
      </c>
      <c r="Q219" s="10">
        <v>102286.92</v>
      </c>
      <c r="R219" s="10">
        <v>102286.93</v>
      </c>
      <c r="S219" s="10">
        <v>115147.98499999999</v>
      </c>
      <c r="T219" s="10">
        <v>115147.99499999998</v>
      </c>
      <c r="U219" s="10">
        <v>128009.04</v>
      </c>
    </row>
    <row r="220" spans="1:21" x14ac:dyDescent="0.2">
      <c r="A220" s="48" t="s">
        <v>363</v>
      </c>
      <c r="B220" s="2" t="s">
        <v>364</v>
      </c>
      <c r="C220" s="4" t="s">
        <v>34</v>
      </c>
      <c r="D220" s="15" t="s">
        <v>42</v>
      </c>
      <c r="E220" s="4" t="s">
        <v>16</v>
      </c>
      <c r="F220" s="1">
        <v>19.13</v>
      </c>
      <c r="G220" s="1">
        <v>21.81</v>
      </c>
      <c r="H220" s="1">
        <v>21.82</v>
      </c>
      <c r="I220" s="1">
        <v>24.49</v>
      </c>
      <c r="J220" s="1">
        <v>24.5</v>
      </c>
      <c r="K220" s="1">
        <v>27.175000000000001</v>
      </c>
      <c r="L220" s="1">
        <v>27.185000000000002</v>
      </c>
      <c r="M220" s="1">
        <v>29.85</v>
      </c>
      <c r="N220" s="1">
        <v>39790.400000000001</v>
      </c>
      <c r="O220" s="1">
        <v>45366.740000000005</v>
      </c>
      <c r="P220" s="1">
        <v>45366.750000000007</v>
      </c>
      <c r="Q220" s="10">
        <v>50943.08</v>
      </c>
      <c r="R220" s="10">
        <v>50943.090000000004</v>
      </c>
      <c r="S220" s="10">
        <v>56519.42</v>
      </c>
      <c r="T220" s="10">
        <v>56519.43</v>
      </c>
      <c r="U220" s="10">
        <v>62095.75</v>
      </c>
    </row>
    <row r="221" spans="1:21" x14ac:dyDescent="0.2">
      <c r="A221" s="48" t="s">
        <v>365</v>
      </c>
      <c r="B221" s="2" t="s">
        <v>366</v>
      </c>
      <c r="C221" s="4" t="s">
        <v>14</v>
      </c>
      <c r="D221" s="15" t="s">
        <v>27</v>
      </c>
      <c r="E221" s="4" t="s">
        <v>16</v>
      </c>
      <c r="F221" s="1">
        <v>16.43</v>
      </c>
      <c r="G221" s="1">
        <v>18.920000000000002</v>
      </c>
      <c r="H221" s="1">
        <v>18.930000000000003</v>
      </c>
      <c r="I221" s="1">
        <v>21.41</v>
      </c>
      <c r="J221" s="1">
        <v>21.42</v>
      </c>
      <c r="K221" s="1">
        <v>23.91</v>
      </c>
      <c r="L221" s="1">
        <v>23.92</v>
      </c>
      <c r="M221" s="1">
        <v>26.4</v>
      </c>
      <c r="N221" s="1">
        <v>34174.400000000001</v>
      </c>
      <c r="O221" s="1">
        <v>39353.600000000006</v>
      </c>
      <c r="P221" s="1">
        <v>39353.610000000008</v>
      </c>
      <c r="Q221" s="10">
        <v>44532.800000000003</v>
      </c>
      <c r="R221" s="10">
        <v>44532.810000000005</v>
      </c>
      <c r="S221" s="10">
        <v>49717.404999999999</v>
      </c>
      <c r="T221" s="10">
        <v>49717.415000000001</v>
      </c>
      <c r="U221" s="10">
        <v>54902</v>
      </c>
    </row>
    <row r="222" spans="1:21" x14ac:dyDescent="0.2">
      <c r="A222" s="48" t="s">
        <v>367</v>
      </c>
      <c r="B222" s="2" t="s">
        <v>1065</v>
      </c>
      <c r="C222" s="4" t="s">
        <v>14</v>
      </c>
      <c r="D222" s="15" t="s">
        <v>17</v>
      </c>
      <c r="E222" s="4" t="s">
        <v>16</v>
      </c>
      <c r="F222" s="1">
        <v>17.89</v>
      </c>
      <c r="G222" s="1">
        <v>20.395</v>
      </c>
      <c r="H222" s="1">
        <v>20.405000000000001</v>
      </c>
      <c r="I222" s="1">
        <v>22.9</v>
      </c>
      <c r="J222" s="1">
        <v>22.91</v>
      </c>
      <c r="K222" s="1">
        <v>25.41</v>
      </c>
      <c r="L222" s="1">
        <v>25.42</v>
      </c>
      <c r="M222" s="1">
        <v>27.91</v>
      </c>
      <c r="N222" s="1">
        <v>37211.200000000004</v>
      </c>
      <c r="O222" s="1">
        <v>42421.600000000006</v>
      </c>
      <c r="P222" s="1">
        <v>42421.610000000008</v>
      </c>
      <c r="Q222" s="10">
        <v>47632</v>
      </c>
      <c r="R222" s="10">
        <v>47632.01</v>
      </c>
      <c r="S222" s="10">
        <v>52844.775000000001</v>
      </c>
      <c r="T222" s="10">
        <v>52844.785000000003</v>
      </c>
      <c r="U222" s="10">
        <v>58057.54</v>
      </c>
    </row>
    <row r="223" spans="1:21" x14ac:dyDescent="0.2">
      <c r="A223" s="48" t="s">
        <v>369</v>
      </c>
      <c r="B223" s="2" t="s">
        <v>370</v>
      </c>
      <c r="C223" s="4" t="s">
        <v>34</v>
      </c>
      <c r="D223" s="15" t="s">
        <v>50</v>
      </c>
      <c r="E223" s="4" t="s">
        <v>36</v>
      </c>
      <c r="F223" s="1">
        <v>36.81</v>
      </c>
      <c r="G223" s="1">
        <v>42.995000000000005</v>
      </c>
      <c r="H223" s="1">
        <v>43.005000000000003</v>
      </c>
      <c r="I223" s="1">
        <v>49.18</v>
      </c>
      <c r="J223" s="1">
        <v>49.19</v>
      </c>
      <c r="K223" s="1">
        <v>55.364999999999995</v>
      </c>
      <c r="L223" s="1">
        <v>55.374999999999993</v>
      </c>
      <c r="M223" s="1">
        <v>61.54</v>
      </c>
      <c r="N223" s="1">
        <v>76564.800000000003</v>
      </c>
      <c r="O223" s="1">
        <v>89425.86</v>
      </c>
      <c r="P223" s="1">
        <v>89425.87</v>
      </c>
      <c r="Q223" s="10">
        <v>102286.92</v>
      </c>
      <c r="R223" s="10">
        <v>102286.93</v>
      </c>
      <c r="S223" s="10">
        <v>115147.98499999999</v>
      </c>
      <c r="T223" s="10">
        <v>115147.99499999998</v>
      </c>
      <c r="U223" s="10">
        <v>128009.04</v>
      </c>
    </row>
    <row r="224" spans="1:21" x14ac:dyDescent="0.2">
      <c r="A224" s="48" t="s">
        <v>963</v>
      </c>
      <c r="B224" s="2" t="s">
        <v>962</v>
      </c>
      <c r="C224" s="4" t="s">
        <v>34</v>
      </c>
      <c r="D224" s="15" t="s">
        <v>69</v>
      </c>
      <c r="E224" s="4" t="s">
        <v>36</v>
      </c>
      <c r="F224" s="1">
        <v>57.56</v>
      </c>
      <c r="G224" s="1">
        <v>67.425000000000011</v>
      </c>
      <c r="H224" s="1">
        <v>67.435000000000016</v>
      </c>
      <c r="I224" s="1">
        <v>77.290000000000006</v>
      </c>
      <c r="J224" s="1">
        <v>77.300000000000011</v>
      </c>
      <c r="K224" s="1">
        <v>87.16</v>
      </c>
      <c r="L224" s="1">
        <v>87.17</v>
      </c>
      <c r="M224" s="1">
        <v>97.02</v>
      </c>
      <c r="N224" s="1">
        <v>119724.8</v>
      </c>
      <c r="O224" s="1">
        <v>140243.64000000001</v>
      </c>
      <c r="P224" s="1">
        <v>140243.65000000002</v>
      </c>
      <c r="Q224" s="10">
        <v>160762.48000000001</v>
      </c>
      <c r="R224" s="10">
        <v>160762.49000000002</v>
      </c>
      <c r="S224" s="10">
        <v>181281.32</v>
      </c>
      <c r="T224" s="10">
        <v>181281.33000000002</v>
      </c>
      <c r="U224" s="10">
        <v>201800.15</v>
      </c>
    </row>
    <row r="225" spans="1:21" x14ac:dyDescent="0.2">
      <c r="A225" s="48" t="s">
        <v>965</v>
      </c>
      <c r="B225" s="2" t="s">
        <v>1015</v>
      </c>
      <c r="C225" s="4" t="s">
        <v>14</v>
      </c>
      <c r="D225" s="15" t="s">
        <v>357</v>
      </c>
      <c r="E225" s="4" t="s">
        <v>16</v>
      </c>
      <c r="F225" s="1">
        <v>33.159999999999997</v>
      </c>
      <c r="G225" s="1">
        <v>38.269999999999996</v>
      </c>
      <c r="H225" s="1">
        <v>38.279999999999994</v>
      </c>
      <c r="I225" s="1">
        <v>43.38</v>
      </c>
      <c r="J225" s="1">
        <v>43.39</v>
      </c>
      <c r="K225" s="1">
        <v>48.495000000000005</v>
      </c>
      <c r="L225" s="1">
        <v>48.505000000000003</v>
      </c>
      <c r="M225" s="1">
        <v>53.6</v>
      </c>
      <c r="N225" s="1">
        <v>68972.800000000003</v>
      </c>
      <c r="O225" s="1">
        <v>79599.864999999991</v>
      </c>
      <c r="P225" s="1">
        <v>79599.874999999985</v>
      </c>
      <c r="Q225" s="10">
        <v>90226.93</v>
      </c>
      <c r="R225" s="10">
        <v>90226.939999999988</v>
      </c>
      <c r="S225" s="10">
        <v>100854.005</v>
      </c>
      <c r="T225" s="10">
        <v>100854.015</v>
      </c>
      <c r="U225" s="10">
        <v>111481.07</v>
      </c>
    </row>
    <row r="226" spans="1:21" x14ac:dyDescent="0.2">
      <c r="A226" s="48" t="s">
        <v>964</v>
      </c>
      <c r="B226" s="2" t="s">
        <v>1016</v>
      </c>
      <c r="C226" s="4" t="s">
        <v>34</v>
      </c>
      <c r="D226" s="15" t="s">
        <v>35</v>
      </c>
      <c r="E226" s="4" t="s">
        <v>36</v>
      </c>
      <c r="F226" s="1">
        <v>36.729999999999997</v>
      </c>
      <c r="G226" s="1">
        <v>42.9</v>
      </c>
      <c r="H226" s="1">
        <v>42.91</v>
      </c>
      <c r="I226" s="1">
        <v>49.07</v>
      </c>
      <c r="J226" s="1">
        <v>49.08</v>
      </c>
      <c r="K226" s="1">
        <v>55.25</v>
      </c>
      <c r="L226" s="1">
        <v>55.26</v>
      </c>
      <c r="M226" s="1">
        <v>61.42</v>
      </c>
      <c r="N226" s="1">
        <v>76398.399999999994</v>
      </c>
      <c r="O226" s="1">
        <v>89234.86</v>
      </c>
      <c r="P226" s="1">
        <v>89234.87</v>
      </c>
      <c r="Q226" s="10">
        <v>102071.32</v>
      </c>
      <c r="R226" s="10">
        <v>102071.33</v>
      </c>
      <c r="S226" s="10">
        <v>114907.785</v>
      </c>
      <c r="T226" s="10">
        <v>114907.795</v>
      </c>
      <c r="U226" s="10">
        <v>127744.24</v>
      </c>
    </row>
    <row r="227" spans="1:21" x14ac:dyDescent="0.2">
      <c r="A227" s="48" t="s">
        <v>951</v>
      </c>
      <c r="B227" s="2" t="s">
        <v>1017</v>
      </c>
      <c r="C227" s="4" t="s">
        <v>14</v>
      </c>
      <c r="D227" s="15" t="s">
        <v>185</v>
      </c>
      <c r="E227" s="4" t="s">
        <v>16</v>
      </c>
      <c r="F227" s="1">
        <v>29.36</v>
      </c>
      <c r="G227" s="1">
        <v>33.879999999999995</v>
      </c>
      <c r="H227" s="1">
        <v>33.889999999999993</v>
      </c>
      <c r="I227" s="1">
        <v>38.4</v>
      </c>
      <c r="J227" s="1">
        <v>38.409999999999997</v>
      </c>
      <c r="K227" s="1">
        <v>42.924999999999997</v>
      </c>
      <c r="L227" s="1">
        <v>42.934999999999995</v>
      </c>
      <c r="M227" s="1">
        <v>47.44</v>
      </c>
      <c r="N227" s="1">
        <v>61068.800000000003</v>
      </c>
      <c r="O227" s="1">
        <v>70472.195000000007</v>
      </c>
      <c r="P227" s="1">
        <v>70472.205000000002</v>
      </c>
      <c r="Q227" s="10">
        <v>79875.59</v>
      </c>
      <c r="R227" s="10">
        <v>79875.599999999991</v>
      </c>
      <c r="S227" s="10">
        <v>89278.984999999986</v>
      </c>
      <c r="T227" s="10">
        <v>89278.994999999981</v>
      </c>
      <c r="U227" s="10">
        <v>98682.37</v>
      </c>
    </row>
    <row r="228" spans="1:21" x14ac:dyDescent="0.2">
      <c r="A228" s="48" t="s">
        <v>817</v>
      </c>
      <c r="B228" s="2" t="s">
        <v>818</v>
      </c>
      <c r="C228" s="4" t="s">
        <v>34</v>
      </c>
      <c r="D228" s="15" t="s">
        <v>105</v>
      </c>
      <c r="E228" s="4" t="s">
        <v>16</v>
      </c>
      <c r="F228" s="1">
        <v>21.59</v>
      </c>
      <c r="G228" s="1">
        <v>24.914999999999999</v>
      </c>
      <c r="H228" s="1">
        <v>24.925000000000001</v>
      </c>
      <c r="I228" s="1">
        <v>28.24</v>
      </c>
      <c r="J228" s="1">
        <v>28.25</v>
      </c>
      <c r="K228" s="1">
        <v>31.565000000000001</v>
      </c>
      <c r="L228" s="1">
        <v>31.575000000000003</v>
      </c>
      <c r="M228" s="1">
        <v>34.880000000000003</v>
      </c>
      <c r="N228" s="1">
        <v>44907.199999999997</v>
      </c>
      <c r="O228" s="1">
        <v>51819.244999999995</v>
      </c>
      <c r="P228" s="1">
        <v>51819.254999999997</v>
      </c>
      <c r="Q228" s="10">
        <v>58731.29</v>
      </c>
      <c r="R228" s="10">
        <v>58731.3</v>
      </c>
      <c r="S228" s="10">
        <v>65643.34</v>
      </c>
      <c r="T228" s="10">
        <v>65643.349999999991</v>
      </c>
      <c r="U228" s="10">
        <v>72555.38</v>
      </c>
    </row>
    <row r="229" spans="1:21" x14ac:dyDescent="0.2">
      <c r="A229" s="48" t="s">
        <v>377</v>
      </c>
      <c r="B229" s="2" t="s">
        <v>1041</v>
      </c>
      <c r="C229" s="4" t="s">
        <v>34</v>
      </c>
      <c r="D229" s="15" t="s">
        <v>39</v>
      </c>
      <c r="E229" s="4" t="s">
        <v>36</v>
      </c>
      <c r="F229" s="1">
        <v>25</v>
      </c>
      <c r="G229" s="1">
        <v>28.85</v>
      </c>
      <c r="H229" s="1">
        <v>28.860000000000003</v>
      </c>
      <c r="I229" s="1">
        <v>32.700000000000003</v>
      </c>
      <c r="J229" s="1">
        <v>32.71</v>
      </c>
      <c r="K229" s="1">
        <v>36.56</v>
      </c>
      <c r="L229" s="1">
        <v>36.57</v>
      </c>
      <c r="M229" s="1">
        <v>40.409999999999997</v>
      </c>
      <c r="N229" s="1">
        <v>52000</v>
      </c>
      <c r="O229" s="1">
        <v>60013.035000000003</v>
      </c>
      <c r="P229" s="1">
        <v>60013.045000000006</v>
      </c>
      <c r="Q229" s="10">
        <v>68026.070000000007</v>
      </c>
      <c r="R229" s="10">
        <v>68026.080000000002</v>
      </c>
      <c r="S229" s="10">
        <v>76039.11</v>
      </c>
      <c r="T229" s="10">
        <v>76039.12</v>
      </c>
      <c r="U229" s="10">
        <v>84052.14</v>
      </c>
    </row>
    <row r="230" spans="1:21" x14ac:dyDescent="0.2">
      <c r="A230" s="48" t="s">
        <v>372</v>
      </c>
      <c r="B230" s="2" t="s">
        <v>373</v>
      </c>
      <c r="C230" s="4" t="s">
        <v>14</v>
      </c>
      <c r="D230" s="15" t="s">
        <v>31</v>
      </c>
      <c r="E230" s="4" t="s">
        <v>16</v>
      </c>
      <c r="F230" s="1">
        <v>19.13</v>
      </c>
      <c r="G230" s="1">
        <v>21.81</v>
      </c>
      <c r="H230" s="1">
        <v>21.82</v>
      </c>
      <c r="I230" s="1">
        <v>24.49</v>
      </c>
      <c r="J230" s="1">
        <v>24.5</v>
      </c>
      <c r="K230" s="1">
        <v>27.175000000000001</v>
      </c>
      <c r="L230" s="1">
        <v>27.185000000000002</v>
      </c>
      <c r="M230" s="1">
        <v>29.85</v>
      </c>
      <c r="N230" s="1">
        <v>39790.400000000001</v>
      </c>
      <c r="O230" s="1">
        <v>45366.740000000005</v>
      </c>
      <c r="P230" s="1">
        <v>45366.750000000007</v>
      </c>
      <c r="Q230" s="10">
        <v>50943.08</v>
      </c>
      <c r="R230" s="10">
        <v>50943.090000000004</v>
      </c>
      <c r="S230" s="10">
        <v>56519.42</v>
      </c>
      <c r="T230" s="10">
        <v>56519.43</v>
      </c>
      <c r="U230" s="10">
        <v>62095.75</v>
      </c>
    </row>
    <row r="231" spans="1:21" x14ac:dyDescent="0.2">
      <c r="A231" s="48" t="s">
        <v>375</v>
      </c>
      <c r="B231" s="2" t="s">
        <v>376</v>
      </c>
      <c r="C231" s="4" t="s">
        <v>66</v>
      </c>
      <c r="D231" s="15" t="s">
        <v>15</v>
      </c>
      <c r="E231" s="4" t="s">
        <v>16</v>
      </c>
      <c r="F231" s="1">
        <v>21.59</v>
      </c>
      <c r="G231" s="1">
        <v>24.914999999999999</v>
      </c>
      <c r="H231" s="1">
        <v>24.925000000000001</v>
      </c>
      <c r="I231" s="1">
        <v>28.24</v>
      </c>
      <c r="J231" s="1">
        <v>28.25</v>
      </c>
      <c r="K231" s="1">
        <v>31.565000000000001</v>
      </c>
      <c r="L231" s="1">
        <v>31.575000000000003</v>
      </c>
      <c r="M231" s="1">
        <v>34.880000000000003</v>
      </c>
      <c r="N231" s="1">
        <v>44907.199999999997</v>
      </c>
      <c r="O231" s="1">
        <v>51819.244999999995</v>
      </c>
      <c r="P231" s="1">
        <v>51819.254999999997</v>
      </c>
      <c r="Q231" s="10">
        <v>58731.29</v>
      </c>
      <c r="R231" s="10">
        <v>58731.3</v>
      </c>
      <c r="S231" s="10">
        <v>65643.34</v>
      </c>
      <c r="T231" s="10">
        <v>65643.349999999991</v>
      </c>
      <c r="U231" s="10">
        <v>72555.38</v>
      </c>
    </row>
    <row r="232" spans="1:21" x14ac:dyDescent="0.2">
      <c r="A232" s="48" t="s">
        <v>378</v>
      </c>
      <c r="B232" s="2" t="s">
        <v>379</v>
      </c>
      <c r="C232" s="4" t="s">
        <v>14</v>
      </c>
      <c r="D232" s="15" t="s">
        <v>15</v>
      </c>
      <c r="E232" s="4" t="s">
        <v>16</v>
      </c>
      <c r="F232" s="1">
        <v>21.59</v>
      </c>
      <c r="G232" s="1">
        <v>24.914999999999999</v>
      </c>
      <c r="H232" s="1">
        <v>24.925000000000001</v>
      </c>
      <c r="I232" s="1">
        <v>28.24</v>
      </c>
      <c r="J232" s="1">
        <v>28.25</v>
      </c>
      <c r="K232" s="1">
        <v>31.565000000000001</v>
      </c>
      <c r="L232" s="1">
        <v>31.575000000000003</v>
      </c>
      <c r="M232" s="1">
        <v>34.880000000000003</v>
      </c>
      <c r="N232" s="1">
        <v>44907.199999999997</v>
      </c>
      <c r="O232" s="1">
        <v>51819.244999999995</v>
      </c>
      <c r="P232" s="1">
        <v>51819.254999999997</v>
      </c>
      <c r="Q232" s="10">
        <v>58731.29</v>
      </c>
      <c r="R232" s="10">
        <v>58731.3</v>
      </c>
      <c r="S232" s="10">
        <v>65643.34</v>
      </c>
      <c r="T232" s="10">
        <v>65643.349999999991</v>
      </c>
      <c r="U232" s="10">
        <v>72555.38</v>
      </c>
    </row>
    <row r="233" spans="1:21" x14ac:dyDescent="0.2">
      <c r="A233" s="48" t="s">
        <v>380</v>
      </c>
      <c r="B233" s="2" t="s">
        <v>1021</v>
      </c>
      <c r="C233" s="4" t="s">
        <v>14</v>
      </c>
      <c r="D233" s="15" t="s">
        <v>204</v>
      </c>
      <c r="E233" s="4" t="s">
        <v>16</v>
      </c>
      <c r="F233" s="1">
        <v>29.04</v>
      </c>
      <c r="G233" s="1">
        <v>33.515000000000001</v>
      </c>
      <c r="H233" s="1">
        <v>33.524999999999999</v>
      </c>
      <c r="I233" s="1">
        <v>37.99</v>
      </c>
      <c r="J233" s="1">
        <v>38</v>
      </c>
      <c r="K233" s="1">
        <v>42.465000000000003</v>
      </c>
      <c r="L233" s="1">
        <v>42.475000000000001</v>
      </c>
      <c r="M233" s="1">
        <v>46.93</v>
      </c>
      <c r="N233" s="1">
        <v>60403.199999999997</v>
      </c>
      <c r="O233" s="1">
        <v>69708.19</v>
      </c>
      <c r="P233" s="1">
        <v>69708.2</v>
      </c>
      <c r="Q233" s="10">
        <v>79013.179999999993</v>
      </c>
      <c r="R233" s="10">
        <v>79013.189999999988</v>
      </c>
      <c r="S233" s="10">
        <v>88318.18</v>
      </c>
      <c r="T233" s="10">
        <v>88318.189999999988</v>
      </c>
      <c r="U233" s="10">
        <v>97623.17</v>
      </c>
    </row>
    <row r="234" spans="1:21" x14ac:dyDescent="0.2">
      <c r="A234" s="49" t="s">
        <v>1023</v>
      </c>
      <c r="B234" s="2" t="s">
        <v>1025</v>
      </c>
      <c r="C234" s="4" t="s">
        <v>34</v>
      </c>
      <c r="D234" s="15" t="s">
        <v>50</v>
      </c>
      <c r="E234" s="4" t="s">
        <v>36</v>
      </c>
      <c r="F234" s="1">
        <v>36.81</v>
      </c>
      <c r="G234" s="1">
        <v>42.995000000000005</v>
      </c>
      <c r="H234" s="1">
        <v>43.005000000000003</v>
      </c>
      <c r="I234" s="1">
        <v>49.18</v>
      </c>
      <c r="J234" s="1">
        <v>49.19</v>
      </c>
      <c r="K234" s="1">
        <v>55.364999999999995</v>
      </c>
      <c r="L234" s="1">
        <v>55.374999999999993</v>
      </c>
      <c r="M234" s="1">
        <v>61.54</v>
      </c>
      <c r="N234" s="1">
        <v>76564.800000000003</v>
      </c>
      <c r="O234" s="1">
        <v>89425.86</v>
      </c>
      <c r="P234" s="1">
        <v>89425.87</v>
      </c>
      <c r="Q234" s="10">
        <v>102286.92</v>
      </c>
      <c r="R234" s="10">
        <v>102286.93</v>
      </c>
      <c r="S234" s="10">
        <v>115147.98499999999</v>
      </c>
      <c r="T234" s="10">
        <v>115147.99499999998</v>
      </c>
      <c r="U234" s="6">
        <v>128009.04</v>
      </c>
    </row>
    <row r="235" spans="1:21" x14ac:dyDescent="0.2">
      <c r="A235" s="49" t="s">
        <v>948</v>
      </c>
      <c r="B235" s="2" t="s">
        <v>1019</v>
      </c>
      <c r="C235" s="4" t="s">
        <v>34</v>
      </c>
      <c r="D235" s="15" t="s">
        <v>39</v>
      </c>
      <c r="E235" s="4" t="s">
        <v>36</v>
      </c>
      <c r="F235" s="1">
        <v>25</v>
      </c>
      <c r="G235" s="1">
        <v>28.85</v>
      </c>
      <c r="H235" s="1">
        <v>28.860000000000003</v>
      </c>
      <c r="I235" s="1">
        <v>32.700000000000003</v>
      </c>
      <c r="J235" s="1">
        <v>32.71</v>
      </c>
      <c r="K235" s="1">
        <v>36.56</v>
      </c>
      <c r="L235" s="1">
        <v>36.57</v>
      </c>
      <c r="M235" s="1">
        <v>40.409999999999997</v>
      </c>
      <c r="N235" s="1">
        <v>52000</v>
      </c>
      <c r="O235" s="1">
        <v>60013.035000000003</v>
      </c>
      <c r="P235" s="1">
        <v>60013.045000000006</v>
      </c>
      <c r="Q235" s="10">
        <v>68026.070000000007</v>
      </c>
      <c r="R235" s="10">
        <v>68026.080000000002</v>
      </c>
      <c r="S235" s="10">
        <v>76039.11</v>
      </c>
      <c r="T235" s="10">
        <v>76039.12</v>
      </c>
      <c r="U235" s="6">
        <v>84052.14</v>
      </c>
    </row>
    <row r="236" spans="1:21" x14ac:dyDescent="0.2">
      <c r="A236" s="48" t="s">
        <v>381</v>
      </c>
      <c r="B236" s="2" t="s">
        <v>1020</v>
      </c>
      <c r="C236" s="4" t="s">
        <v>34</v>
      </c>
      <c r="D236" s="15" t="s">
        <v>37</v>
      </c>
      <c r="E236" s="4" t="s">
        <v>36</v>
      </c>
      <c r="F236" s="1">
        <v>29.04</v>
      </c>
      <c r="G236" s="1">
        <v>33.515000000000001</v>
      </c>
      <c r="H236" s="1">
        <v>33.524999999999999</v>
      </c>
      <c r="I236" s="1">
        <v>37.99</v>
      </c>
      <c r="J236" s="1">
        <v>38</v>
      </c>
      <c r="K236" s="1">
        <v>42.465000000000003</v>
      </c>
      <c r="L236" s="1">
        <v>42.475000000000001</v>
      </c>
      <c r="M236" s="1">
        <v>46.93</v>
      </c>
      <c r="N236" s="1">
        <v>60403.199999999997</v>
      </c>
      <c r="O236" s="1">
        <v>69708.19</v>
      </c>
      <c r="P236" s="1">
        <v>69708.2</v>
      </c>
      <c r="Q236" s="10">
        <v>79013.179999999993</v>
      </c>
      <c r="R236" s="10">
        <v>79013.189999999988</v>
      </c>
      <c r="S236" s="10">
        <v>88318.18</v>
      </c>
      <c r="T236" s="10">
        <v>88318.189999999988</v>
      </c>
      <c r="U236" s="6">
        <v>97623.17</v>
      </c>
    </row>
    <row r="237" spans="1:21" x14ac:dyDescent="0.2">
      <c r="A237" s="48" t="s">
        <v>386</v>
      </c>
      <c r="B237" s="2" t="s">
        <v>1066</v>
      </c>
      <c r="C237" s="4" t="s">
        <v>14</v>
      </c>
      <c r="D237" s="15" t="s">
        <v>204</v>
      </c>
      <c r="E237" s="4" t="s">
        <v>16</v>
      </c>
      <c r="F237" s="1">
        <v>29.04</v>
      </c>
      <c r="G237" s="1">
        <v>33.515000000000001</v>
      </c>
      <c r="H237" s="1">
        <v>33.524999999999999</v>
      </c>
      <c r="I237" s="1">
        <v>37.99</v>
      </c>
      <c r="J237" s="1">
        <v>38</v>
      </c>
      <c r="K237" s="1">
        <v>42.465000000000003</v>
      </c>
      <c r="L237" s="1">
        <v>42.475000000000001</v>
      </c>
      <c r="M237" s="1">
        <v>46.93</v>
      </c>
      <c r="N237" s="1">
        <v>60403.199999999997</v>
      </c>
      <c r="O237" s="1">
        <v>69708.19</v>
      </c>
      <c r="P237" s="1">
        <v>69708.2</v>
      </c>
      <c r="Q237" s="10">
        <v>79013.179999999993</v>
      </c>
      <c r="R237" s="10">
        <v>79013.189999999988</v>
      </c>
      <c r="S237" s="10">
        <v>88318.18</v>
      </c>
      <c r="T237" s="10">
        <v>88318.189999999988</v>
      </c>
      <c r="U237" s="10">
        <v>97623.17</v>
      </c>
    </row>
    <row r="238" spans="1:21" x14ac:dyDescent="0.2">
      <c r="A238" s="48" t="s">
        <v>382</v>
      </c>
      <c r="B238" s="2" t="s">
        <v>383</v>
      </c>
      <c r="C238" s="4" t="s">
        <v>14</v>
      </c>
      <c r="D238" s="15" t="s">
        <v>15</v>
      </c>
      <c r="E238" s="4" t="s">
        <v>16</v>
      </c>
      <c r="F238" s="1">
        <v>21.59</v>
      </c>
      <c r="G238" s="1">
        <v>24.914999999999999</v>
      </c>
      <c r="H238" s="1">
        <v>24.925000000000001</v>
      </c>
      <c r="I238" s="1">
        <v>28.24</v>
      </c>
      <c r="J238" s="1">
        <v>28.25</v>
      </c>
      <c r="K238" s="1">
        <v>31.565000000000001</v>
      </c>
      <c r="L238" s="1">
        <v>31.575000000000003</v>
      </c>
      <c r="M238" s="1">
        <v>34.880000000000003</v>
      </c>
      <c r="N238" s="1">
        <v>44907.199999999997</v>
      </c>
      <c r="O238" s="1">
        <v>51819.244999999995</v>
      </c>
      <c r="P238" s="1">
        <v>51819.254999999997</v>
      </c>
      <c r="Q238" s="10">
        <v>58731.29</v>
      </c>
      <c r="R238" s="10">
        <v>58731.3</v>
      </c>
      <c r="S238" s="10">
        <v>65643.34</v>
      </c>
      <c r="T238" s="10">
        <v>65643.349999999991</v>
      </c>
      <c r="U238" s="10">
        <v>72555.38</v>
      </c>
    </row>
    <row r="239" spans="1:21" x14ac:dyDescent="0.2">
      <c r="A239" s="48" t="s">
        <v>384</v>
      </c>
      <c r="B239" s="2" t="s">
        <v>385</v>
      </c>
      <c r="C239" s="4" t="s">
        <v>14</v>
      </c>
      <c r="D239" s="15" t="s">
        <v>100</v>
      </c>
      <c r="E239" s="4" t="s">
        <v>16</v>
      </c>
      <c r="F239" s="1">
        <v>25</v>
      </c>
      <c r="G239" s="1">
        <v>28.85</v>
      </c>
      <c r="H239" s="1">
        <v>28.860000000000003</v>
      </c>
      <c r="I239" s="1">
        <v>32.700000000000003</v>
      </c>
      <c r="J239" s="1">
        <v>32.71</v>
      </c>
      <c r="K239" s="1">
        <v>36.56</v>
      </c>
      <c r="L239" s="1">
        <v>36.57</v>
      </c>
      <c r="M239" s="1">
        <v>40.409999999999997</v>
      </c>
      <c r="N239" s="1">
        <v>52000</v>
      </c>
      <c r="O239" s="1">
        <v>60013.035000000003</v>
      </c>
      <c r="P239" s="1">
        <v>60013.045000000006</v>
      </c>
      <c r="Q239" s="10">
        <v>68026.070000000007</v>
      </c>
      <c r="R239" s="10">
        <v>68026.080000000002</v>
      </c>
      <c r="S239" s="10">
        <v>76039.11</v>
      </c>
      <c r="T239" s="10">
        <v>76039.12</v>
      </c>
      <c r="U239" s="10">
        <v>84052.14</v>
      </c>
    </row>
    <row r="240" spans="1:21" x14ac:dyDescent="0.2">
      <c r="A240" s="48" t="s">
        <v>387</v>
      </c>
      <c r="B240" s="2" t="s">
        <v>388</v>
      </c>
      <c r="C240" s="4" t="s">
        <v>14</v>
      </c>
      <c r="D240" s="15" t="s">
        <v>31</v>
      </c>
      <c r="E240" s="4" t="s">
        <v>16</v>
      </c>
      <c r="F240" s="1">
        <v>19.13</v>
      </c>
      <c r="G240" s="1">
        <v>21.81</v>
      </c>
      <c r="H240" s="1">
        <v>21.82</v>
      </c>
      <c r="I240" s="1">
        <v>24.49</v>
      </c>
      <c r="J240" s="1">
        <v>24.5</v>
      </c>
      <c r="K240" s="1">
        <v>27.175000000000001</v>
      </c>
      <c r="L240" s="1">
        <v>27.185000000000002</v>
      </c>
      <c r="M240" s="1">
        <v>29.85</v>
      </c>
      <c r="N240" s="1">
        <v>39790.400000000001</v>
      </c>
      <c r="O240" s="1">
        <v>45366.740000000005</v>
      </c>
      <c r="P240" s="1">
        <v>45366.750000000007</v>
      </c>
      <c r="Q240" s="10">
        <v>50943.08</v>
      </c>
      <c r="R240" s="10">
        <v>50943.090000000004</v>
      </c>
      <c r="S240" s="10">
        <v>56519.42</v>
      </c>
      <c r="T240" s="10">
        <v>56519.43</v>
      </c>
      <c r="U240" s="10">
        <v>62095.75</v>
      </c>
    </row>
    <row r="241" spans="1:21" x14ac:dyDescent="0.2">
      <c r="A241" s="48" t="s">
        <v>389</v>
      </c>
      <c r="B241" s="2" t="s">
        <v>390</v>
      </c>
      <c r="C241" s="4" t="s">
        <v>34</v>
      </c>
      <c r="D241" s="15" t="s">
        <v>37</v>
      </c>
      <c r="E241" s="4" t="s">
        <v>36</v>
      </c>
      <c r="F241" s="1">
        <v>29.04</v>
      </c>
      <c r="G241" s="1">
        <v>33.515000000000001</v>
      </c>
      <c r="H241" s="1">
        <v>33.524999999999999</v>
      </c>
      <c r="I241" s="1">
        <v>37.99</v>
      </c>
      <c r="J241" s="1">
        <v>38</v>
      </c>
      <c r="K241" s="1">
        <v>42.465000000000003</v>
      </c>
      <c r="L241" s="1">
        <v>42.475000000000001</v>
      </c>
      <c r="M241" s="1">
        <v>46.93</v>
      </c>
      <c r="N241" s="1">
        <v>60403.199999999997</v>
      </c>
      <c r="O241" s="1">
        <v>69708.19</v>
      </c>
      <c r="P241" s="1">
        <v>69708.2</v>
      </c>
      <c r="Q241" s="10">
        <v>79013.179999999993</v>
      </c>
      <c r="R241" s="10">
        <v>79013.189999999988</v>
      </c>
      <c r="S241" s="10">
        <v>88318.18</v>
      </c>
      <c r="T241" s="10">
        <v>88318.189999999988</v>
      </c>
      <c r="U241" s="10">
        <v>97623.17</v>
      </c>
    </row>
    <row r="242" spans="1:21" x14ac:dyDescent="0.2">
      <c r="A242" s="48" t="s">
        <v>391</v>
      </c>
      <c r="B242" s="2" t="s">
        <v>392</v>
      </c>
      <c r="C242" s="4" t="s">
        <v>34</v>
      </c>
      <c r="D242" s="15" t="s">
        <v>225</v>
      </c>
      <c r="E242" s="4" t="s">
        <v>36</v>
      </c>
      <c r="F242" s="1">
        <v>62.02</v>
      </c>
      <c r="G242" s="1">
        <v>73.489999999999995</v>
      </c>
      <c r="H242" s="1">
        <v>73.5</v>
      </c>
      <c r="I242" s="1">
        <v>84.96</v>
      </c>
      <c r="J242" s="1">
        <v>84.97</v>
      </c>
      <c r="K242" s="1">
        <v>96.435000000000002</v>
      </c>
      <c r="L242" s="1">
        <v>96.445000000000007</v>
      </c>
      <c r="M242" s="1">
        <v>107.9</v>
      </c>
      <c r="N242" s="1">
        <v>129001.60000000001</v>
      </c>
      <c r="O242" s="1">
        <v>152861.35</v>
      </c>
      <c r="P242" s="1">
        <v>152861.36000000002</v>
      </c>
      <c r="Q242" s="10">
        <v>176721.1</v>
      </c>
      <c r="R242" s="10">
        <v>176721.11000000002</v>
      </c>
      <c r="S242" s="10">
        <v>200580.86</v>
      </c>
      <c r="T242" s="10">
        <v>200580.87</v>
      </c>
      <c r="U242" s="10">
        <v>224440.61</v>
      </c>
    </row>
    <row r="243" spans="1:21" x14ac:dyDescent="0.2">
      <c r="A243" s="49" t="s">
        <v>393</v>
      </c>
      <c r="B243" s="2" t="s">
        <v>394</v>
      </c>
      <c r="C243" s="4" t="s">
        <v>34</v>
      </c>
      <c r="D243" s="15" t="s">
        <v>37</v>
      </c>
      <c r="E243" s="4" t="s">
        <v>36</v>
      </c>
      <c r="F243" s="1">
        <v>29.04</v>
      </c>
      <c r="G243" s="1">
        <v>33.515000000000001</v>
      </c>
      <c r="H243" s="1">
        <v>33.524999999999999</v>
      </c>
      <c r="I243" s="1">
        <v>37.99</v>
      </c>
      <c r="J243" s="1">
        <v>38</v>
      </c>
      <c r="K243" s="1">
        <v>42.465000000000003</v>
      </c>
      <c r="L243" s="1">
        <v>42.475000000000001</v>
      </c>
      <c r="M243" s="1">
        <v>46.93</v>
      </c>
      <c r="N243" s="1">
        <v>60403.199999999997</v>
      </c>
      <c r="O243" s="1">
        <v>69708.19</v>
      </c>
      <c r="P243" s="1">
        <v>69708.2</v>
      </c>
      <c r="Q243" s="10">
        <v>79013.179999999993</v>
      </c>
      <c r="R243" s="10">
        <v>79013.189999999988</v>
      </c>
      <c r="S243" s="10">
        <v>88318.18</v>
      </c>
      <c r="T243" s="10">
        <v>88318.189999999988</v>
      </c>
      <c r="U243" s="10">
        <v>97623.17</v>
      </c>
    </row>
    <row r="244" spans="1:21" x14ac:dyDescent="0.2">
      <c r="A244" s="49" t="s">
        <v>821</v>
      </c>
      <c r="B244" s="2" t="s">
        <v>885</v>
      </c>
      <c r="C244" s="4" t="s">
        <v>34</v>
      </c>
      <c r="D244" s="15" t="s">
        <v>50</v>
      </c>
      <c r="E244" s="4" t="s">
        <v>36</v>
      </c>
      <c r="F244" s="1">
        <v>36.81</v>
      </c>
      <c r="G244" s="1">
        <v>42.995000000000005</v>
      </c>
      <c r="H244" s="1">
        <v>43.005000000000003</v>
      </c>
      <c r="I244" s="1">
        <v>49.18</v>
      </c>
      <c r="J244" s="1">
        <v>49.19</v>
      </c>
      <c r="K244" s="1">
        <v>55.364999999999995</v>
      </c>
      <c r="L244" s="1">
        <v>55.374999999999993</v>
      </c>
      <c r="M244" s="1">
        <v>61.54</v>
      </c>
      <c r="N244" s="1">
        <v>76564.800000000003</v>
      </c>
      <c r="O244" s="1">
        <v>89425.86</v>
      </c>
      <c r="P244" s="1">
        <v>89425.87</v>
      </c>
      <c r="Q244" s="10">
        <v>102286.92</v>
      </c>
      <c r="R244" s="10">
        <v>102286.93</v>
      </c>
      <c r="S244" s="10">
        <v>115147.98499999999</v>
      </c>
      <c r="T244" s="10">
        <v>115147.99499999998</v>
      </c>
      <c r="U244" s="10">
        <v>128009.04</v>
      </c>
    </row>
    <row r="245" spans="1:21" x14ac:dyDescent="0.2">
      <c r="A245" s="48" t="s">
        <v>395</v>
      </c>
      <c r="B245" s="2" t="s">
        <v>396</v>
      </c>
      <c r="C245" s="4" t="s">
        <v>34</v>
      </c>
      <c r="D245" s="15" t="s">
        <v>35</v>
      </c>
      <c r="E245" s="4" t="s">
        <v>36</v>
      </c>
      <c r="F245" s="1">
        <v>36.729999999999997</v>
      </c>
      <c r="G245" s="1">
        <v>42.9</v>
      </c>
      <c r="H245" s="1">
        <v>42.91</v>
      </c>
      <c r="I245" s="1">
        <v>49.07</v>
      </c>
      <c r="J245" s="1">
        <v>49.08</v>
      </c>
      <c r="K245" s="1">
        <v>55.25</v>
      </c>
      <c r="L245" s="1">
        <v>55.26</v>
      </c>
      <c r="M245" s="1">
        <v>61.42</v>
      </c>
      <c r="N245" s="1">
        <v>76398.399999999994</v>
      </c>
      <c r="O245" s="1">
        <v>89234.86</v>
      </c>
      <c r="P245" s="1">
        <v>89234.87</v>
      </c>
      <c r="Q245" s="10">
        <v>102071.32</v>
      </c>
      <c r="R245" s="10">
        <v>102071.33</v>
      </c>
      <c r="S245" s="10">
        <v>114907.785</v>
      </c>
      <c r="T245" s="10">
        <v>114907.795</v>
      </c>
      <c r="U245" s="10">
        <v>127744.24</v>
      </c>
    </row>
    <row r="246" spans="1:21" x14ac:dyDescent="0.2">
      <c r="A246" s="48" t="s">
        <v>397</v>
      </c>
      <c r="B246" s="2" t="s">
        <v>398</v>
      </c>
      <c r="C246" s="4" t="s">
        <v>14</v>
      </c>
      <c r="D246" s="15" t="s">
        <v>17</v>
      </c>
      <c r="E246" s="4" t="s">
        <v>16</v>
      </c>
      <c r="F246" s="1">
        <v>17.89</v>
      </c>
      <c r="G246" s="1">
        <v>20.395</v>
      </c>
      <c r="H246" s="1">
        <v>20.405000000000001</v>
      </c>
      <c r="I246" s="1">
        <v>22.9</v>
      </c>
      <c r="J246" s="1">
        <v>22.91</v>
      </c>
      <c r="K246" s="1">
        <v>25.41</v>
      </c>
      <c r="L246" s="1">
        <v>25.42</v>
      </c>
      <c r="M246" s="1">
        <v>27.91</v>
      </c>
      <c r="N246" s="1">
        <v>37211.200000000004</v>
      </c>
      <c r="O246" s="1">
        <v>42421.600000000006</v>
      </c>
      <c r="P246" s="1">
        <v>42421.610000000008</v>
      </c>
      <c r="Q246" s="10">
        <v>47632</v>
      </c>
      <c r="R246" s="10">
        <v>47632.01</v>
      </c>
      <c r="S246" s="10">
        <v>52844.775000000001</v>
      </c>
      <c r="T246" s="10">
        <v>52844.785000000003</v>
      </c>
      <c r="U246" s="10">
        <v>58057.54</v>
      </c>
    </row>
    <row r="247" spans="1:21" x14ac:dyDescent="0.2">
      <c r="A247" s="48" t="s">
        <v>399</v>
      </c>
      <c r="B247" s="2" t="s">
        <v>400</v>
      </c>
      <c r="C247" s="4" t="s">
        <v>14</v>
      </c>
      <c r="D247" s="15" t="s">
        <v>31</v>
      </c>
      <c r="E247" s="4" t="s">
        <v>16</v>
      </c>
      <c r="F247" s="1">
        <v>19.13</v>
      </c>
      <c r="G247" s="1">
        <v>21.81</v>
      </c>
      <c r="H247" s="1">
        <v>21.82</v>
      </c>
      <c r="I247" s="1">
        <v>24.49</v>
      </c>
      <c r="J247" s="1">
        <v>24.5</v>
      </c>
      <c r="K247" s="1">
        <v>27.175000000000001</v>
      </c>
      <c r="L247" s="1">
        <v>27.185000000000002</v>
      </c>
      <c r="M247" s="1">
        <v>29.85</v>
      </c>
      <c r="N247" s="1">
        <v>39790.400000000001</v>
      </c>
      <c r="O247" s="1">
        <v>45366.740000000005</v>
      </c>
      <c r="P247" s="1">
        <v>45366.750000000007</v>
      </c>
      <c r="Q247" s="10">
        <v>50943.08</v>
      </c>
      <c r="R247" s="10">
        <v>50943.090000000004</v>
      </c>
      <c r="S247" s="10">
        <v>56519.42</v>
      </c>
      <c r="T247" s="10">
        <v>56519.43</v>
      </c>
      <c r="U247" s="10">
        <v>62095.75</v>
      </c>
    </row>
    <row r="248" spans="1:21" x14ac:dyDescent="0.2">
      <c r="A248" s="48" t="s">
        <v>401</v>
      </c>
      <c r="B248" s="2" t="s">
        <v>402</v>
      </c>
      <c r="C248" s="4" t="s">
        <v>14</v>
      </c>
      <c r="D248" s="15" t="s">
        <v>15</v>
      </c>
      <c r="E248" s="4" t="s">
        <v>16</v>
      </c>
      <c r="F248" s="1">
        <v>21.59</v>
      </c>
      <c r="G248" s="1">
        <v>24.914999999999999</v>
      </c>
      <c r="H248" s="1">
        <v>24.925000000000001</v>
      </c>
      <c r="I248" s="1">
        <v>28.24</v>
      </c>
      <c r="J248" s="1">
        <v>28.25</v>
      </c>
      <c r="K248" s="1">
        <v>31.565000000000001</v>
      </c>
      <c r="L248" s="1">
        <v>31.575000000000003</v>
      </c>
      <c r="M248" s="1">
        <v>34.880000000000003</v>
      </c>
      <c r="N248" s="1">
        <v>44907.199999999997</v>
      </c>
      <c r="O248" s="1">
        <v>51819.244999999995</v>
      </c>
      <c r="P248" s="1">
        <v>51819.254999999997</v>
      </c>
      <c r="Q248" s="10">
        <v>58731.29</v>
      </c>
      <c r="R248" s="10">
        <v>58731.3</v>
      </c>
      <c r="S248" s="10">
        <v>65643.34</v>
      </c>
      <c r="T248" s="10">
        <v>65643.349999999991</v>
      </c>
      <c r="U248" s="10">
        <v>72555.38</v>
      </c>
    </row>
    <row r="249" spans="1:21" x14ac:dyDescent="0.2">
      <c r="A249" s="48" t="s">
        <v>403</v>
      </c>
      <c r="B249" s="2" t="s">
        <v>404</v>
      </c>
      <c r="C249" s="4" t="s">
        <v>14</v>
      </c>
      <c r="D249" s="15" t="s">
        <v>59</v>
      </c>
      <c r="E249" s="4" t="s">
        <v>16</v>
      </c>
      <c r="F249" s="1">
        <v>15</v>
      </c>
      <c r="G249" s="1"/>
      <c r="H249" s="1"/>
      <c r="I249" s="1"/>
      <c r="J249" s="1"/>
      <c r="K249" s="1"/>
      <c r="L249" s="1"/>
      <c r="M249" s="1">
        <v>26.67</v>
      </c>
      <c r="N249" s="1">
        <v>31200</v>
      </c>
      <c r="O249" s="1"/>
      <c r="P249" s="1"/>
      <c r="Q249" s="10"/>
      <c r="R249" s="10"/>
      <c r="S249" s="10"/>
      <c r="T249" s="10"/>
      <c r="U249" s="1">
        <v>55466.74</v>
      </c>
    </row>
    <row r="250" spans="1:21" x14ac:dyDescent="0.2">
      <c r="A250" s="48" t="s">
        <v>407</v>
      </c>
      <c r="B250" s="2" t="s">
        <v>408</v>
      </c>
      <c r="C250" s="4" t="s">
        <v>14</v>
      </c>
      <c r="D250" s="15" t="s">
        <v>59</v>
      </c>
      <c r="E250" s="4" t="s">
        <v>16</v>
      </c>
      <c r="F250" s="1">
        <v>15</v>
      </c>
      <c r="G250" s="1"/>
      <c r="H250" s="1"/>
      <c r="I250" s="1"/>
      <c r="J250" s="1"/>
      <c r="K250" s="1"/>
      <c r="L250" s="1"/>
      <c r="M250" s="1">
        <v>26.67</v>
      </c>
      <c r="N250" s="1">
        <v>31200</v>
      </c>
      <c r="O250" s="1"/>
      <c r="P250" s="1"/>
      <c r="Q250" s="10"/>
      <c r="R250" s="10"/>
      <c r="S250" s="10"/>
      <c r="T250" s="10"/>
      <c r="U250" s="1">
        <v>55466.74</v>
      </c>
    </row>
    <row r="251" spans="1:21" x14ac:dyDescent="0.2">
      <c r="A251" s="48" t="s">
        <v>409</v>
      </c>
      <c r="B251" s="2" t="s">
        <v>410</v>
      </c>
      <c r="C251" s="4" t="s">
        <v>14</v>
      </c>
      <c r="D251" s="15" t="s">
        <v>59</v>
      </c>
      <c r="E251" s="4" t="s">
        <v>16</v>
      </c>
      <c r="F251" s="1">
        <v>15</v>
      </c>
      <c r="G251" s="1"/>
      <c r="H251" s="1"/>
      <c r="I251" s="1"/>
      <c r="J251" s="1"/>
      <c r="K251" s="1"/>
      <c r="L251" s="1"/>
      <c r="M251" s="1">
        <v>26.67</v>
      </c>
      <c r="N251" s="1">
        <v>31200</v>
      </c>
      <c r="O251" s="1"/>
      <c r="P251" s="1"/>
      <c r="Q251" s="10"/>
      <c r="R251" s="10"/>
      <c r="S251" s="10"/>
      <c r="T251" s="10"/>
      <c r="U251" s="1">
        <v>55466.74</v>
      </c>
    </row>
    <row r="252" spans="1:21" x14ac:dyDescent="0.2">
      <c r="A252" s="48" t="s">
        <v>413</v>
      </c>
      <c r="B252" s="2" t="s">
        <v>1042</v>
      </c>
      <c r="C252" s="4" t="s">
        <v>34</v>
      </c>
      <c r="D252" s="15" t="s">
        <v>105</v>
      </c>
      <c r="E252" s="4" t="s">
        <v>16</v>
      </c>
      <c r="F252" s="1">
        <v>21.59</v>
      </c>
      <c r="G252" s="1">
        <v>24.914999999999999</v>
      </c>
      <c r="H252" s="1">
        <v>24.925000000000001</v>
      </c>
      <c r="I252" s="1">
        <v>28.24</v>
      </c>
      <c r="J252" s="1">
        <v>28.25</v>
      </c>
      <c r="K252" s="1">
        <v>31.565000000000001</v>
      </c>
      <c r="L252" s="1">
        <v>31.575000000000003</v>
      </c>
      <c r="M252" s="1">
        <v>34.880000000000003</v>
      </c>
      <c r="N252" s="1">
        <v>44907.199999999997</v>
      </c>
      <c r="O252" s="1">
        <v>51819.244999999995</v>
      </c>
      <c r="P252" s="1">
        <v>51819.254999999997</v>
      </c>
      <c r="Q252" s="10">
        <v>58731.29</v>
      </c>
      <c r="R252" s="10">
        <v>58731.3</v>
      </c>
      <c r="S252" s="10">
        <v>65643.34</v>
      </c>
      <c r="T252" s="10">
        <v>65643.349999999991</v>
      </c>
      <c r="U252" s="10">
        <v>72555.38</v>
      </c>
    </row>
    <row r="253" spans="1:21" x14ac:dyDescent="0.2">
      <c r="A253" s="48" t="s">
        <v>414</v>
      </c>
      <c r="B253" s="2" t="s">
        <v>1067</v>
      </c>
      <c r="C253" s="4" t="s">
        <v>34</v>
      </c>
      <c r="D253" s="15" t="s">
        <v>37</v>
      </c>
      <c r="E253" s="4" t="s">
        <v>36</v>
      </c>
      <c r="F253" s="1">
        <v>29.04</v>
      </c>
      <c r="G253" s="1">
        <v>33.515000000000001</v>
      </c>
      <c r="H253" s="1">
        <v>33.524999999999999</v>
      </c>
      <c r="I253" s="1">
        <v>37.99</v>
      </c>
      <c r="J253" s="1">
        <v>38</v>
      </c>
      <c r="K253" s="1">
        <v>42.465000000000003</v>
      </c>
      <c r="L253" s="1">
        <v>42.475000000000001</v>
      </c>
      <c r="M253" s="1">
        <v>46.93</v>
      </c>
      <c r="N253" s="1">
        <v>60403.199999999997</v>
      </c>
      <c r="O253" s="1">
        <v>69708.19</v>
      </c>
      <c r="P253" s="1">
        <v>69708.2</v>
      </c>
      <c r="Q253" s="10">
        <v>79013.179999999993</v>
      </c>
      <c r="R253" s="10">
        <v>79013.189999999988</v>
      </c>
      <c r="S253" s="10">
        <v>88318.18</v>
      </c>
      <c r="T253" s="10">
        <v>88318.189999999988</v>
      </c>
      <c r="U253" s="10">
        <v>97623.17</v>
      </c>
    </row>
    <row r="254" spans="1:21" x14ac:dyDescent="0.2">
      <c r="A254" s="48" t="s">
        <v>415</v>
      </c>
      <c r="B254" s="2" t="s">
        <v>416</v>
      </c>
      <c r="C254" s="4" t="s">
        <v>14</v>
      </c>
      <c r="D254" s="15" t="s">
        <v>100</v>
      </c>
      <c r="E254" s="4" t="s">
        <v>16</v>
      </c>
      <c r="F254" s="1">
        <v>25</v>
      </c>
      <c r="G254" s="1">
        <v>28.85</v>
      </c>
      <c r="H254" s="1">
        <v>28.860000000000003</v>
      </c>
      <c r="I254" s="1">
        <v>32.700000000000003</v>
      </c>
      <c r="J254" s="1">
        <v>32.71</v>
      </c>
      <c r="K254" s="1">
        <v>36.56</v>
      </c>
      <c r="L254" s="1">
        <v>36.57</v>
      </c>
      <c r="M254" s="1">
        <v>40.409999999999997</v>
      </c>
      <c r="N254" s="1">
        <v>52000</v>
      </c>
      <c r="O254" s="1">
        <v>60013.035000000003</v>
      </c>
      <c r="P254" s="1">
        <v>60013.045000000006</v>
      </c>
      <c r="Q254" s="10">
        <v>68026.070000000007</v>
      </c>
      <c r="R254" s="10">
        <v>68026.080000000002</v>
      </c>
      <c r="S254" s="10">
        <v>76039.11</v>
      </c>
      <c r="T254" s="10">
        <v>76039.12</v>
      </c>
      <c r="U254" s="10">
        <v>84052.14</v>
      </c>
    </row>
    <row r="255" spans="1:21" x14ac:dyDescent="0.2">
      <c r="A255" s="48" t="s">
        <v>417</v>
      </c>
      <c r="B255" s="2" t="s">
        <v>418</v>
      </c>
      <c r="C255" s="4" t="s">
        <v>14</v>
      </c>
      <c r="D255" s="15" t="s">
        <v>204</v>
      </c>
      <c r="E255" s="4" t="s">
        <v>16</v>
      </c>
      <c r="F255" s="1">
        <v>29.04</v>
      </c>
      <c r="G255" s="1">
        <v>33.515000000000001</v>
      </c>
      <c r="H255" s="1">
        <v>33.524999999999999</v>
      </c>
      <c r="I255" s="1">
        <v>37.99</v>
      </c>
      <c r="J255" s="1">
        <v>38</v>
      </c>
      <c r="K255" s="1">
        <v>42.465000000000003</v>
      </c>
      <c r="L255" s="1">
        <v>42.475000000000001</v>
      </c>
      <c r="M255" s="1">
        <v>46.93</v>
      </c>
      <c r="N255" s="1">
        <v>60403.199999999997</v>
      </c>
      <c r="O255" s="1">
        <v>69708.19</v>
      </c>
      <c r="P255" s="1">
        <v>69708.2</v>
      </c>
      <c r="Q255" s="10">
        <v>79013.179999999993</v>
      </c>
      <c r="R255" s="10">
        <v>79013.189999999988</v>
      </c>
      <c r="S255" s="10">
        <v>88318.18</v>
      </c>
      <c r="T255" s="10">
        <v>88318.189999999988</v>
      </c>
      <c r="U255" s="10">
        <v>97623.17</v>
      </c>
    </row>
    <row r="256" spans="1:21" x14ac:dyDescent="0.2">
      <c r="A256" s="48" t="s">
        <v>419</v>
      </c>
      <c r="B256" s="2" t="s">
        <v>420</v>
      </c>
      <c r="C256" s="4" t="s">
        <v>14</v>
      </c>
      <c r="D256" s="15" t="s">
        <v>27</v>
      </c>
      <c r="E256" s="4" t="s">
        <v>16</v>
      </c>
      <c r="F256" s="1">
        <v>16.43</v>
      </c>
      <c r="G256" s="1">
        <v>18.920000000000002</v>
      </c>
      <c r="H256" s="1">
        <v>18.930000000000003</v>
      </c>
      <c r="I256" s="1">
        <v>21.41</v>
      </c>
      <c r="J256" s="1">
        <v>21.42</v>
      </c>
      <c r="K256" s="1">
        <v>23.91</v>
      </c>
      <c r="L256" s="1">
        <v>23.92</v>
      </c>
      <c r="M256" s="1">
        <v>26.4</v>
      </c>
      <c r="N256" s="1">
        <v>34174.400000000001</v>
      </c>
      <c r="O256" s="1">
        <v>39353.600000000006</v>
      </c>
      <c r="P256" s="1">
        <v>39353.610000000008</v>
      </c>
      <c r="Q256" s="10">
        <v>44532.800000000003</v>
      </c>
      <c r="R256" s="10">
        <v>44532.810000000005</v>
      </c>
      <c r="S256" s="10">
        <v>49717.404999999999</v>
      </c>
      <c r="T256" s="10">
        <v>49717.415000000001</v>
      </c>
      <c r="U256" s="10">
        <v>54902</v>
      </c>
    </row>
    <row r="257" spans="1:21" x14ac:dyDescent="0.2">
      <c r="A257" s="48" t="s">
        <v>421</v>
      </c>
      <c r="B257" s="2" t="s">
        <v>422</v>
      </c>
      <c r="C257" s="4" t="s">
        <v>34</v>
      </c>
      <c r="D257" s="15" t="s">
        <v>37</v>
      </c>
      <c r="E257" s="4" t="s">
        <v>36</v>
      </c>
      <c r="F257" s="1">
        <v>29.04</v>
      </c>
      <c r="G257" s="1">
        <v>33.515000000000001</v>
      </c>
      <c r="H257" s="1">
        <v>33.524999999999999</v>
      </c>
      <c r="I257" s="1">
        <v>37.99</v>
      </c>
      <c r="J257" s="1">
        <v>38</v>
      </c>
      <c r="K257" s="1">
        <v>42.465000000000003</v>
      </c>
      <c r="L257" s="1">
        <v>42.475000000000001</v>
      </c>
      <c r="M257" s="1">
        <v>46.93</v>
      </c>
      <c r="N257" s="1">
        <v>60403.199999999997</v>
      </c>
      <c r="O257" s="1">
        <v>69708.19</v>
      </c>
      <c r="P257" s="1">
        <v>69708.2</v>
      </c>
      <c r="Q257" s="10">
        <v>79013.179999999993</v>
      </c>
      <c r="R257" s="10">
        <v>79013.189999999988</v>
      </c>
      <c r="S257" s="10">
        <v>88318.18</v>
      </c>
      <c r="T257" s="10">
        <v>88318.189999999988</v>
      </c>
      <c r="U257" s="10">
        <v>97623.17</v>
      </c>
    </row>
    <row r="258" spans="1:21" x14ac:dyDescent="0.2">
      <c r="A258" s="48" t="s">
        <v>423</v>
      </c>
      <c r="B258" s="2" t="s">
        <v>1043</v>
      </c>
      <c r="C258" s="4" t="s">
        <v>14</v>
      </c>
      <c r="D258" s="15" t="s">
        <v>27</v>
      </c>
      <c r="E258" s="4" t="s">
        <v>16</v>
      </c>
      <c r="F258" s="1">
        <v>16.43</v>
      </c>
      <c r="G258" s="1">
        <v>18.920000000000002</v>
      </c>
      <c r="H258" s="1">
        <v>18.930000000000003</v>
      </c>
      <c r="I258" s="1">
        <v>21.41</v>
      </c>
      <c r="J258" s="1">
        <v>21.42</v>
      </c>
      <c r="K258" s="1">
        <v>23.91</v>
      </c>
      <c r="L258" s="1">
        <v>23.92</v>
      </c>
      <c r="M258" s="1">
        <v>26.4</v>
      </c>
      <c r="N258" s="1">
        <v>34174.400000000001</v>
      </c>
      <c r="O258" s="1">
        <v>39353.600000000006</v>
      </c>
      <c r="P258" s="1">
        <v>39353.610000000008</v>
      </c>
      <c r="Q258" s="10">
        <v>44532.800000000003</v>
      </c>
      <c r="R258" s="10">
        <v>44532.810000000005</v>
      </c>
      <c r="S258" s="10">
        <v>49717.404999999999</v>
      </c>
      <c r="T258" s="10">
        <v>49717.415000000001</v>
      </c>
      <c r="U258" s="10">
        <v>54902</v>
      </c>
    </row>
    <row r="259" spans="1:21" x14ac:dyDescent="0.2">
      <c r="A259" s="48" t="s">
        <v>424</v>
      </c>
      <c r="B259" s="2" t="s">
        <v>1044</v>
      </c>
      <c r="C259" s="4" t="s">
        <v>14</v>
      </c>
      <c r="D259" s="15" t="s">
        <v>17</v>
      </c>
      <c r="E259" s="4" t="s">
        <v>16</v>
      </c>
      <c r="F259" s="1">
        <v>17.89</v>
      </c>
      <c r="G259" s="1">
        <v>20.395</v>
      </c>
      <c r="H259" s="1">
        <v>20.405000000000001</v>
      </c>
      <c r="I259" s="1">
        <v>22.9</v>
      </c>
      <c r="J259" s="1">
        <v>22.91</v>
      </c>
      <c r="K259" s="1">
        <v>25.41</v>
      </c>
      <c r="L259" s="1">
        <v>25.42</v>
      </c>
      <c r="M259" s="1">
        <v>27.91</v>
      </c>
      <c r="N259" s="1">
        <v>37211.200000000004</v>
      </c>
      <c r="O259" s="1">
        <v>42421.600000000006</v>
      </c>
      <c r="P259" s="1">
        <v>42421.610000000008</v>
      </c>
      <c r="Q259" s="10">
        <v>47632</v>
      </c>
      <c r="R259" s="10">
        <v>47632.01</v>
      </c>
      <c r="S259" s="10">
        <v>52844.775000000001</v>
      </c>
      <c r="T259" s="10">
        <v>52844.785000000003</v>
      </c>
      <c r="U259" s="10">
        <v>58057.54</v>
      </c>
    </row>
    <row r="260" spans="1:21" x14ac:dyDescent="0.2">
      <c r="A260" s="48" t="s">
        <v>425</v>
      </c>
      <c r="B260" s="2" t="s">
        <v>426</v>
      </c>
      <c r="C260" s="4" t="s">
        <v>14</v>
      </c>
      <c r="D260" s="15" t="s">
        <v>273</v>
      </c>
      <c r="E260" s="4" t="s">
        <v>16</v>
      </c>
      <c r="F260" s="1">
        <v>15</v>
      </c>
      <c r="G260" s="1"/>
      <c r="H260" s="1"/>
      <c r="I260" s="1"/>
      <c r="J260" s="1"/>
      <c r="K260" s="1"/>
      <c r="L260" s="1"/>
      <c r="M260" s="1">
        <v>31.99</v>
      </c>
      <c r="N260" s="1">
        <v>31200</v>
      </c>
      <c r="O260" s="1"/>
      <c r="P260" s="1"/>
      <c r="Q260" s="10"/>
      <c r="R260" s="10"/>
      <c r="S260" s="10"/>
      <c r="T260" s="10"/>
      <c r="U260" s="1">
        <v>66542.94</v>
      </c>
    </row>
    <row r="261" spans="1:21" x14ac:dyDescent="0.2">
      <c r="A261" s="48" t="s">
        <v>427</v>
      </c>
      <c r="B261" s="2" t="s">
        <v>428</v>
      </c>
      <c r="C261" s="4" t="s">
        <v>14</v>
      </c>
      <c r="D261" s="15" t="s">
        <v>273</v>
      </c>
      <c r="E261" s="4" t="s">
        <v>16</v>
      </c>
      <c r="F261" s="1">
        <v>15</v>
      </c>
      <c r="G261" s="1"/>
      <c r="H261" s="1"/>
      <c r="I261" s="1"/>
      <c r="J261" s="1"/>
      <c r="K261" s="1"/>
      <c r="L261" s="1"/>
      <c r="M261" s="1">
        <v>31.99</v>
      </c>
      <c r="N261" s="1">
        <v>31200</v>
      </c>
      <c r="O261" s="1"/>
      <c r="P261" s="1"/>
      <c r="Q261" s="10"/>
      <c r="R261" s="10"/>
      <c r="S261" s="10"/>
      <c r="T261" s="10"/>
      <c r="U261" s="1">
        <v>66542.94</v>
      </c>
    </row>
    <row r="262" spans="1:21" x14ac:dyDescent="0.2">
      <c r="A262" s="48" t="s">
        <v>429</v>
      </c>
      <c r="B262" s="2" t="s">
        <v>430</v>
      </c>
      <c r="C262" s="4" t="s">
        <v>14</v>
      </c>
      <c r="D262" s="15" t="s">
        <v>273</v>
      </c>
      <c r="E262" s="4" t="s">
        <v>16</v>
      </c>
      <c r="F262" s="1">
        <v>15</v>
      </c>
      <c r="G262" s="1"/>
      <c r="H262" s="1"/>
      <c r="I262" s="1"/>
      <c r="J262" s="1"/>
      <c r="K262" s="1"/>
      <c r="L262" s="1"/>
      <c r="M262" s="1">
        <v>31.99</v>
      </c>
      <c r="N262" s="1">
        <v>31200</v>
      </c>
      <c r="O262" s="1"/>
      <c r="P262" s="1"/>
      <c r="Q262" s="10"/>
      <c r="R262" s="10"/>
      <c r="S262" s="10"/>
      <c r="T262" s="10"/>
      <c r="U262" s="1">
        <v>66542.94</v>
      </c>
    </row>
    <row r="263" spans="1:21" x14ac:dyDescent="0.2">
      <c r="A263" s="48" t="s">
        <v>431</v>
      </c>
      <c r="B263" s="2" t="s">
        <v>432</v>
      </c>
      <c r="C263" s="4" t="s">
        <v>66</v>
      </c>
      <c r="D263" s="15" t="s">
        <v>31</v>
      </c>
      <c r="E263" s="4" t="s">
        <v>16</v>
      </c>
      <c r="F263" s="1">
        <v>19.13</v>
      </c>
      <c r="G263" s="1">
        <v>21.81</v>
      </c>
      <c r="H263" s="1">
        <v>21.82</v>
      </c>
      <c r="I263" s="1">
        <v>24.49</v>
      </c>
      <c r="J263" s="1">
        <v>24.5</v>
      </c>
      <c r="K263" s="1">
        <v>27.175000000000001</v>
      </c>
      <c r="L263" s="1">
        <v>27.185000000000002</v>
      </c>
      <c r="M263" s="1">
        <v>29.85</v>
      </c>
      <c r="N263" s="1">
        <v>39790.400000000001</v>
      </c>
      <c r="O263" s="1">
        <v>45366.740000000005</v>
      </c>
      <c r="P263" s="1">
        <v>45366.750000000007</v>
      </c>
      <c r="Q263" s="10">
        <v>50943.08</v>
      </c>
      <c r="R263" s="10">
        <v>50943.090000000004</v>
      </c>
      <c r="S263" s="10">
        <v>56519.42</v>
      </c>
      <c r="T263" s="10">
        <v>56519.43</v>
      </c>
      <c r="U263" s="10">
        <v>62095.75</v>
      </c>
    </row>
    <row r="264" spans="1:21" x14ac:dyDescent="0.2">
      <c r="A264" s="48" t="s">
        <v>433</v>
      </c>
      <c r="B264" s="2" t="s">
        <v>434</v>
      </c>
      <c r="C264" s="4" t="s">
        <v>14</v>
      </c>
      <c r="D264" s="15" t="s">
        <v>168</v>
      </c>
      <c r="E264" s="4" t="s">
        <v>16</v>
      </c>
      <c r="F264" s="1">
        <v>15.06</v>
      </c>
      <c r="G264" s="1">
        <v>17.170000000000002</v>
      </c>
      <c r="H264" s="1">
        <v>17.180000000000003</v>
      </c>
      <c r="I264" s="1">
        <v>19.28</v>
      </c>
      <c r="J264" s="1">
        <v>19.290000000000003</v>
      </c>
      <c r="K264" s="1">
        <v>21.400000000000002</v>
      </c>
      <c r="L264" s="1">
        <v>21.410000000000004</v>
      </c>
      <c r="M264" s="1">
        <v>23.51</v>
      </c>
      <c r="N264" s="1">
        <v>31324.799999999999</v>
      </c>
      <c r="O264" s="1">
        <v>35718.565000000002</v>
      </c>
      <c r="P264" s="1">
        <v>35718.575000000004</v>
      </c>
      <c r="Q264" s="10">
        <v>40112.33</v>
      </c>
      <c r="R264" s="10">
        <v>40112.340000000004</v>
      </c>
      <c r="S264" s="10">
        <v>44506.095000000001</v>
      </c>
      <c r="T264" s="10">
        <v>44506.105000000003</v>
      </c>
      <c r="U264" s="10">
        <v>48899.85</v>
      </c>
    </row>
    <row r="265" spans="1:21" x14ac:dyDescent="0.2">
      <c r="A265" s="48" t="s">
        <v>435</v>
      </c>
      <c r="B265" s="2" t="s">
        <v>436</v>
      </c>
      <c r="C265" s="4" t="s">
        <v>34</v>
      </c>
      <c r="D265" s="15" t="s">
        <v>39</v>
      </c>
      <c r="E265" s="4" t="s">
        <v>36</v>
      </c>
      <c r="F265" s="1">
        <v>25</v>
      </c>
      <c r="G265" s="1">
        <v>28.85</v>
      </c>
      <c r="H265" s="1">
        <v>28.860000000000003</v>
      </c>
      <c r="I265" s="1">
        <v>32.700000000000003</v>
      </c>
      <c r="J265" s="1">
        <v>32.71</v>
      </c>
      <c r="K265" s="1">
        <v>36.56</v>
      </c>
      <c r="L265" s="1">
        <v>36.57</v>
      </c>
      <c r="M265" s="1">
        <v>40.409999999999997</v>
      </c>
      <c r="N265" s="1">
        <v>52000</v>
      </c>
      <c r="O265" s="1">
        <v>60013.035000000003</v>
      </c>
      <c r="P265" s="1">
        <v>60013.045000000006</v>
      </c>
      <c r="Q265" s="10">
        <v>68026.070000000007</v>
      </c>
      <c r="R265" s="10">
        <v>68026.080000000002</v>
      </c>
      <c r="S265" s="10">
        <v>76039.11</v>
      </c>
      <c r="T265" s="10">
        <v>76039.12</v>
      </c>
      <c r="U265" s="10">
        <v>84052.14</v>
      </c>
    </row>
    <row r="266" spans="1:21" x14ac:dyDescent="0.2">
      <c r="A266" s="48" t="s">
        <v>437</v>
      </c>
      <c r="B266" s="2" t="s">
        <v>438</v>
      </c>
      <c r="C266" s="4" t="s">
        <v>34</v>
      </c>
      <c r="D266" s="15" t="s">
        <v>39</v>
      </c>
      <c r="E266" s="4" t="s">
        <v>36</v>
      </c>
      <c r="F266" s="1">
        <v>25</v>
      </c>
      <c r="G266" s="1">
        <v>28.85</v>
      </c>
      <c r="H266" s="1">
        <v>28.860000000000003</v>
      </c>
      <c r="I266" s="1">
        <v>32.700000000000003</v>
      </c>
      <c r="J266" s="1">
        <v>32.71</v>
      </c>
      <c r="K266" s="1">
        <v>36.56</v>
      </c>
      <c r="L266" s="1">
        <v>36.57</v>
      </c>
      <c r="M266" s="1">
        <v>40.409999999999997</v>
      </c>
      <c r="N266" s="1">
        <v>52000</v>
      </c>
      <c r="O266" s="1">
        <v>60013.035000000003</v>
      </c>
      <c r="P266" s="1">
        <v>60013.045000000006</v>
      </c>
      <c r="Q266" s="10">
        <v>68026.070000000007</v>
      </c>
      <c r="R266" s="10">
        <v>68026.080000000002</v>
      </c>
      <c r="S266" s="10">
        <v>76039.11</v>
      </c>
      <c r="T266" s="10">
        <v>76039.12</v>
      </c>
      <c r="U266" s="10">
        <v>84052.14</v>
      </c>
    </row>
    <row r="267" spans="1:21" x14ac:dyDescent="0.2">
      <c r="A267" s="48" t="s">
        <v>439</v>
      </c>
      <c r="B267" s="2" t="s">
        <v>440</v>
      </c>
      <c r="C267" s="4" t="s">
        <v>34</v>
      </c>
      <c r="D267" s="15" t="s">
        <v>37</v>
      </c>
      <c r="E267" s="4" t="s">
        <v>36</v>
      </c>
      <c r="F267" s="1">
        <v>29.04</v>
      </c>
      <c r="G267" s="1">
        <v>33.515000000000001</v>
      </c>
      <c r="H267" s="1">
        <v>33.524999999999999</v>
      </c>
      <c r="I267" s="1">
        <v>37.99</v>
      </c>
      <c r="J267" s="1">
        <v>38</v>
      </c>
      <c r="K267" s="1">
        <v>42.465000000000003</v>
      </c>
      <c r="L267" s="1">
        <v>42.475000000000001</v>
      </c>
      <c r="M267" s="1">
        <v>46.93</v>
      </c>
      <c r="N267" s="1">
        <v>60403.199999999997</v>
      </c>
      <c r="O267" s="1">
        <v>69708.19</v>
      </c>
      <c r="P267" s="1">
        <v>69708.2</v>
      </c>
      <c r="Q267" s="10">
        <v>79013.179999999993</v>
      </c>
      <c r="R267" s="10">
        <v>79013.189999999988</v>
      </c>
      <c r="S267" s="10">
        <v>88318.18</v>
      </c>
      <c r="T267" s="10">
        <v>88318.189999999988</v>
      </c>
      <c r="U267" s="10">
        <v>97623.17</v>
      </c>
    </row>
    <row r="268" spans="1:21" x14ac:dyDescent="0.2">
      <c r="A268" s="48" t="s">
        <v>872</v>
      </c>
      <c r="B268" s="2" t="s">
        <v>873</v>
      </c>
      <c r="C268" s="4" t="s">
        <v>34</v>
      </c>
      <c r="D268" s="15" t="s">
        <v>104</v>
      </c>
      <c r="E268" s="4" t="s">
        <v>36</v>
      </c>
      <c r="F268" s="1">
        <v>42.4</v>
      </c>
      <c r="G268" s="1">
        <v>49.524999999999999</v>
      </c>
      <c r="H268" s="1">
        <v>49.534999999999997</v>
      </c>
      <c r="I268" s="1">
        <v>56.65</v>
      </c>
      <c r="J268" s="1">
        <v>56.66</v>
      </c>
      <c r="K268" s="1">
        <v>63.78</v>
      </c>
      <c r="L268" s="1">
        <v>63.79</v>
      </c>
      <c r="M268" s="1">
        <v>70.900000000000006</v>
      </c>
      <c r="N268" s="1">
        <v>88192</v>
      </c>
      <c r="O268" s="1">
        <v>103011.97</v>
      </c>
      <c r="P268" s="1">
        <v>103011.98</v>
      </c>
      <c r="Q268" s="10">
        <v>117831.94</v>
      </c>
      <c r="R268" s="10">
        <v>117831.95</v>
      </c>
      <c r="S268" s="10">
        <v>132651.92000000001</v>
      </c>
      <c r="T268" s="10">
        <v>132651.93000000002</v>
      </c>
      <c r="U268" s="10">
        <v>147471.89000000001</v>
      </c>
    </row>
    <row r="269" spans="1:21" x14ac:dyDescent="0.2">
      <c r="A269" s="48" t="s">
        <v>441</v>
      </c>
      <c r="B269" s="2" t="s">
        <v>442</v>
      </c>
      <c r="C269" s="4" t="s">
        <v>34</v>
      </c>
      <c r="D269" s="15" t="s">
        <v>81</v>
      </c>
      <c r="E269" s="4" t="s">
        <v>36</v>
      </c>
      <c r="F269" s="1">
        <v>42.63</v>
      </c>
      <c r="G269" s="1">
        <v>49.64</v>
      </c>
      <c r="H269" s="1">
        <v>49.65</v>
      </c>
      <c r="I269" s="1">
        <v>56.65</v>
      </c>
      <c r="J269" s="1">
        <v>56.66</v>
      </c>
      <c r="K269" s="1">
        <v>63.78</v>
      </c>
      <c r="L269" s="1">
        <v>63.79</v>
      </c>
      <c r="M269" s="1">
        <v>70.900000000000006</v>
      </c>
      <c r="N269" s="1">
        <v>88192</v>
      </c>
      <c r="O269" s="1">
        <v>103011.97</v>
      </c>
      <c r="P269" s="1">
        <v>103011.98</v>
      </c>
      <c r="Q269" s="10">
        <v>117831.94</v>
      </c>
      <c r="R269" s="10">
        <v>117831.95</v>
      </c>
      <c r="S269" s="10">
        <v>132651.92000000001</v>
      </c>
      <c r="T269" s="10">
        <v>132651.93000000002</v>
      </c>
      <c r="U269" s="6">
        <v>147471.89000000001</v>
      </c>
    </row>
    <row r="270" spans="1:21" x14ac:dyDescent="0.2">
      <c r="A270" s="48" t="s">
        <v>443</v>
      </c>
      <c r="B270" s="2" t="s">
        <v>444</v>
      </c>
      <c r="C270" s="4" t="s">
        <v>34</v>
      </c>
      <c r="D270" s="15" t="s">
        <v>39</v>
      </c>
      <c r="E270" s="4" t="s">
        <v>36</v>
      </c>
      <c r="F270" s="1">
        <v>25</v>
      </c>
      <c r="G270" s="1">
        <v>28.85</v>
      </c>
      <c r="H270" s="1">
        <v>28.860000000000003</v>
      </c>
      <c r="I270" s="1">
        <v>32.700000000000003</v>
      </c>
      <c r="J270" s="1">
        <v>32.71</v>
      </c>
      <c r="K270" s="1">
        <v>36.56</v>
      </c>
      <c r="L270" s="1">
        <v>36.57</v>
      </c>
      <c r="M270" s="1">
        <v>40.409999999999997</v>
      </c>
      <c r="N270" s="1">
        <v>52000</v>
      </c>
      <c r="O270" s="1">
        <v>60013.035000000003</v>
      </c>
      <c r="P270" s="1">
        <v>60013.045000000006</v>
      </c>
      <c r="Q270" s="10">
        <v>68026.070000000007</v>
      </c>
      <c r="R270" s="10">
        <v>68026.080000000002</v>
      </c>
      <c r="S270" s="10">
        <v>76039.11</v>
      </c>
      <c r="T270" s="10">
        <v>76039.12</v>
      </c>
      <c r="U270" s="6">
        <v>84052.14</v>
      </c>
    </row>
    <row r="271" spans="1:21" x14ac:dyDescent="0.2">
      <c r="A271" s="48" t="s">
        <v>445</v>
      </c>
      <c r="B271" s="2" t="s">
        <v>1026</v>
      </c>
      <c r="C271" s="4" t="s">
        <v>34</v>
      </c>
      <c r="D271" s="15" t="s">
        <v>37</v>
      </c>
      <c r="E271" s="4" t="s">
        <v>36</v>
      </c>
      <c r="F271" s="1">
        <v>29.04</v>
      </c>
      <c r="G271" s="1">
        <v>33.515000000000001</v>
      </c>
      <c r="H271" s="1">
        <v>33.524999999999999</v>
      </c>
      <c r="I271" s="1">
        <v>37.99</v>
      </c>
      <c r="J271" s="1">
        <v>38</v>
      </c>
      <c r="K271" s="1">
        <v>42.465000000000003</v>
      </c>
      <c r="L271" s="1">
        <v>42.475000000000001</v>
      </c>
      <c r="M271" s="1">
        <v>46.93</v>
      </c>
      <c r="N271" s="1">
        <v>60403.199999999997</v>
      </c>
      <c r="O271" s="1">
        <v>69708.19</v>
      </c>
      <c r="P271" s="1">
        <v>69708.2</v>
      </c>
      <c r="Q271" s="10">
        <v>79013.179999999993</v>
      </c>
      <c r="R271" s="10">
        <v>79013.189999999988</v>
      </c>
      <c r="S271" s="10">
        <v>88318.18</v>
      </c>
      <c r="T271" s="10">
        <v>88318.189999999988</v>
      </c>
      <c r="U271" s="6">
        <v>97623.17</v>
      </c>
    </row>
    <row r="272" spans="1:21" x14ac:dyDescent="0.2">
      <c r="A272" s="48" t="s">
        <v>834</v>
      </c>
      <c r="B272" s="2" t="s">
        <v>1027</v>
      </c>
      <c r="C272" s="4" t="s">
        <v>34</v>
      </c>
      <c r="D272" s="15" t="s">
        <v>35</v>
      </c>
      <c r="E272" s="4" t="s">
        <v>36</v>
      </c>
      <c r="F272" s="1">
        <v>36.729999999999997</v>
      </c>
      <c r="G272" s="1">
        <v>42.9</v>
      </c>
      <c r="H272" s="1">
        <v>42.91</v>
      </c>
      <c r="I272" s="1">
        <v>49.07</v>
      </c>
      <c r="J272" s="1">
        <v>49.08</v>
      </c>
      <c r="K272" s="1">
        <v>55.25</v>
      </c>
      <c r="L272" s="1">
        <v>55.26</v>
      </c>
      <c r="M272" s="1">
        <v>61.42</v>
      </c>
      <c r="N272" s="1">
        <v>76398.399999999994</v>
      </c>
      <c r="O272" s="1">
        <v>89234.86</v>
      </c>
      <c r="P272" s="1">
        <v>89234.87</v>
      </c>
      <c r="Q272" s="10">
        <v>102071.32</v>
      </c>
      <c r="R272" s="10">
        <v>102071.33</v>
      </c>
      <c r="S272" s="10">
        <v>114907.785</v>
      </c>
      <c r="T272" s="10">
        <v>114907.795</v>
      </c>
      <c r="U272" s="6">
        <v>127744.24</v>
      </c>
    </row>
    <row r="273" spans="1:21" x14ac:dyDescent="0.2">
      <c r="A273" s="48" t="s">
        <v>807</v>
      </c>
      <c r="B273" s="2" t="s">
        <v>1061</v>
      </c>
      <c r="C273" s="4" t="s">
        <v>34</v>
      </c>
      <c r="D273" s="15" t="s">
        <v>38</v>
      </c>
      <c r="E273" s="4" t="s">
        <v>36</v>
      </c>
      <c r="F273" s="1">
        <v>32.31</v>
      </c>
      <c r="G273" s="1">
        <v>37.734999999999999</v>
      </c>
      <c r="H273" s="1">
        <v>37.744999999999997</v>
      </c>
      <c r="I273" s="1">
        <v>43.16</v>
      </c>
      <c r="J273" s="1">
        <v>43.169999999999995</v>
      </c>
      <c r="K273" s="1">
        <v>48.589999999999996</v>
      </c>
      <c r="L273" s="1">
        <v>48.599999999999994</v>
      </c>
      <c r="M273" s="1">
        <v>54.01</v>
      </c>
      <c r="N273" s="1">
        <v>67204.800000000003</v>
      </c>
      <c r="O273" s="1">
        <v>78489.02</v>
      </c>
      <c r="P273" s="1">
        <v>78489.03</v>
      </c>
      <c r="Q273" s="10">
        <v>89773.24</v>
      </c>
      <c r="R273" s="10">
        <v>89773.25</v>
      </c>
      <c r="S273" s="10">
        <v>101057.45999999999</v>
      </c>
      <c r="T273" s="10">
        <v>101057.46999999999</v>
      </c>
      <c r="U273" s="10">
        <v>112341.67</v>
      </c>
    </row>
    <row r="274" spans="1:21" x14ac:dyDescent="0.2">
      <c r="A274" s="48" t="s">
        <v>808</v>
      </c>
      <c r="B274" s="2" t="s">
        <v>1045</v>
      </c>
      <c r="C274" s="4" t="s">
        <v>34</v>
      </c>
      <c r="D274" s="15" t="s">
        <v>68</v>
      </c>
      <c r="E274" s="4" t="s">
        <v>36</v>
      </c>
      <c r="F274" s="1">
        <v>29.36</v>
      </c>
      <c r="G274" s="1">
        <v>33.879999999999995</v>
      </c>
      <c r="H274" s="1">
        <v>33.889999999999993</v>
      </c>
      <c r="I274" s="1">
        <v>38.4</v>
      </c>
      <c r="J274" s="1">
        <v>38.409999999999997</v>
      </c>
      <c r="K274" s="1">
        <v>42.924999999999997</v>
      </c>
      <c r="L274" s="1">
        <v>42.934999999999995</v>
      </c>
      <c r="M274" s="1">
        <v>47.44</v>
      </c>
      <c r="N274" s="1">
        <v>61068.800000000003</v>
      </c>
      <c r="O274" s="1">
        <v>70472.195000000007</v>
      </c>
      <c r="P274" s="1">
        <v>70472.205000000002</v>
      </c>
      <c r="Q274" s="10">
        <v>79875.59</v>
      </c>
      <c r="R274" s="10">
        <v>79875.599999999991</v>
      </c>
      <c r="S274" s="10">
        <v>89278.984999999986</v>
      </c>
      <c r="T274" s="10">
        <v>89278.994999999981</v>
      </c>
      <c r="U274" s="10">
        <v>98682.37</v>
      </c>
    </row>
    <row r="275" spans="1:21" x14ac:dyDescent="0.2">
      <c r="A275" s="48" t="s">
        <v>446</v>
      </c>
      <c r="B275" s="2" t="s">
        <v>447</v>
      </c>
      <c r="C275" s="4" t="s">
        <v>34</v>
      </c>
      <c r="D275" s="15" t="s">
        <v>82</v>
      </c>
      <c r="E275" s="4" t="s">
        <v>36</v>
      </c>
      <c r="F275" s="1">
        <v>49.83</v>
      </c>
      <c r="G275" s="1">
        <v>57.69</v>
      </c>
      <c r="H275" s="1">
        <v>57.699999999999996</v>
      </c>
      <c r="I275" s="1">
        <v>65.55</v>
      </c>
      <c r="J275" s="1">
        <v>65.56</v>
      </c>
      <c r="K275" s="1">
        <v>73.42</v>
      </c>
      <c r="L275" s="1">
        <v>73.430000000000007</v>
      </c>
      <c r="M275" s="1">
        <v>81.28</v>
      </c>
      <c r="N275" s="1">
        <v>103646.39999999999</v>
      </c>
      <c r="O275" s="1">
        <v>119998.08499999999</v>
      </c>
      <c r="P275" s="1">
        <v>119998.09499999999</v>
      </c>
      <c r="Q275" s="10">
        <v>136349.76999999999</v>
      </c>
      <c r="R275" s="10">
        <v>136349.78</v>
      </c>
      <c r="S275" s="10">
        <v>152701.46000000002</v>
      </c>
      <c r="T275" s="10">
        <v>152701.47000000003</v>
      </c>
      <c r="U275" s="10">
        <v>169053.14</v>
      </c>
    </row>
    <row r="276" spans="1:21" x14ac:dyDescent="0.2">
      <c r="A276" s="48" t="s">
        <v>448</v>
      </c>
      <c r="B276" s="2" t="s">
        <v>449</v>
      </c>
      <c r="C276" s="4" t="s">
        <v>66</v>
      </c>
      <c r="D276" s="15" t="s">
        <v>67</v>
      </c>
      <c r="E276" s="4" t="s">
        <v>16</v>
      </c>
      <c r="F276" s="1">
        <v>19.899999999999999</v>
      </c>
      <c r="G276" s="1"/>
      <c r="H276" s="1"/>
      <c r="I276" s="1"/>
      <c r="J276" s="1"/>
      <c r="K276" s="1"/>
      <c r="L276" s="1"/>
      <c r="M276" s="1">
        <v>47.79</v>
      </c>
      <c r="N276" s="1">
        <v>41392</v>
      </c>
      <c r="O276" s="1"/>
      <c r="P276" s="1"/>
      <c r="Q276" s="10"/>
      <c r="R276" s="10"/>
      <c r="S276" s="10"/>
      <c r="T276" s="10"/>
      <c r="U276" s="1">
        <v>99407.360000000001</v>
      </c>
    </row>
    <row r="277" spans="1:21" x14ac:dyDescent="0.2">
      <c r="A277" s="48" t="s">
        <v>450</v>
      </c>
      <c r="B277" s="2" t="s">
        <v>451</v>
      </c>
      <c r="C277" s="4" t="s">
        <v>14</v>
      </c>
      <c r="D277" s="15" t="s">
        <v>168</v>
      </c>
      <c r="E277" s="4" t="s">
        <v>16</v>
      </c>
      <c r="F277" s="1">
        <v>15.06</v>
      </c>
      <c r="G277" s="1">
        <v>17.170000000000002</v>
      </c>
      <c r="H277" s="1">
        <v>17.180000000000003</v>
      </c>
      <c r="I277" s="1">
        <v>19.28</v>
      </c>
      <c r="J277" s="1">
        <v>19.290000000000003</v>
      </c>
      <c r="K277" s="1">
        <v>21.400000000000002</v>
      </c>
      <c r="L277" s="1">
        <v>21.410000000000004</v>
      </c>
      <c r="M277" s="1">
        <v>23.51</v>
      </c>
      <c r="N277" s="1">
        <v>31324.799999999999</v>
      </c>
      <c r="O277" s="1">
        <v>35718.565000000002</v>
      </c>
      <c r="P277" s="1">
        <v>35718.575000000004</v>
      </c>
      <c r="Q277" s="10">
        <v>40112.33</v>
      </c>
      <c r="R277" s="10">
        <v>40112.340000000004</v>
      </c>
      <c r="S277" s="10">
        <v>44506.095000000001</v>
      </c>
      <c r="T277" s="10">
        <v>44506.105000000003</v>
      </c>
      <c r="U277" s="10">
        <v>48899.85</v>
      </c>
    </row>
    <row r="278" spans="1:21" x14ac:dyDescent="0.2">
      <c r="A278" s="48" t="s">
        <v>452</v>
      </c>
      <c r="B278" s="2" t="s">
        <v>453</v>
      </c>
      <c r="C278" s="4" t="s">
        <v>14</v>
      </c>
      <c r="D278" s="15" t="s">
        <v>204</v>
      </c>
      <c r="E278" s="4" t="s">
        <v>16</v>
      </c>
      <c r="F278" s="1">
        <v>29.04</v>
      </c>
      <c r="G278" s="1">
        <v>33.515000000000001</v>
      </c>
      <c r="H278" s="1">
        <v>33.524999999999999</v>
      </c>
      <c r="I278" s="1">
        <v>37.99</v>
      </c>
      <c r="J278" s="1">
        <v>38</v>
      </c>
      <c r="K278" s="1">
        <v>42.465000000000003</v>
      </c>
      <c r="L278" s="1">
        <v>42.475000000000001</v>
      </c>
      <c r="M278" s="1">
        <v>46.93</v>
      </c>
      <c r="N278" s="1">
        <v>60403.199999999997</v>
      </c>
      <c r="O278" s="1">
        <v>69708.19</v>
      </c>
      <c r="P278" s="1">
        <v>69708.2</v>
      </c>
      <c r="Q278" s="10">
        <v>79013.179999999993</v>
      </c>
      <c r="R278" s="10">
        <v>79013.189999999988</v>
      </c>
      <c r="S278" s="10">
        <v>88318.18</v>
      </c>
      <c r="T278" s="10">
        <v>88318.189999999988</v>
      </c>
      <c r="U278" s="10">
        <v>97623.17</v>
      </c>
    </row>
    <row r="279" spans="1:21" x14ac:dyDescent="0.2">
      <c r="A279" s="48" t="s">
        <v>845</v>
      </c>
      <c r="B279" s="2" t="s">
        <v>846</v>
      </c>
      <c r="C279" s="4" t="s">
        <v>23</v>
      </c>
      <c r="D279" s="15" t="s">
        <v>412</v>
      </c>
      <c r="E279" s="4" t="s">
        <v>16</v>
      </c>
      <c r="F279" s="1">
        <v>16.465542436581721</v>
      </c>
      <c r="G279" s="1"/>
      <c r="H279" s="1"/>
      <c r="I279" s="1"/>
      <c r="J279" s="1"/>
      <c r="K279" s="1"/>
      <c r="L279" s="1"/>
      <c r="M279" s="1">
        <v>23.051796066153884</v>
      </c>
      <c r="N279" s="1">
        <v>34248.328268090001</v>
      </c>
      <c r="O279" s="1"/>
      <c r="P279" s="1"/>
      <c r="Q279" s="10"/>
      <c r="R279" s="10"/>
      <c r="S279" s="10"/>
      <c r="T279" s="10"/>
      <c r="U279" s="10">
        <v>47947.735817599998</v>
      </c>
    </row>
    <row r="280" spans="1:21" x14ac:dyDescent="0.2">
      <c r="A280" s="48" t="s">
        <v>212</v>
      </c>
      <c r="B280" s="2" t="s">
        <v>961</v>
      </c>
      <c r="C280" s="4" t="s">
        <v>14</v>
      </c>
      <c r="D280" s="15" t="s">
        <v>27</v>
      </c>
      <c r="E280" s="4" t="s">
        <v>16</v>
      </c>
      <c r="F280" s="1">
        <v>16.43</v>
      </c>
      <c r="G280" s="1">
        <v>18.920000000000002</v>
      </c>
      <c r="H280" s="1">
        <v>18.930000000000003</v>
      </c>
      <c r="I280" s="1">
        <v>21.41</v>
      </c>
      <c r="J280" s="1">
        <v>21.42</v>
      </c>
      <c r="K280" s="1">
        <v>23.91</v>
      </c>
      <c r="L280" s="1">
        <v>23.92</v>
      </c>
      <c r="M280" s="1">
        <v>26.4</v>
      </c>
      <c r="N280" s="1">
        <v>34174.400000000001</v>
      </c>
      <c r="O280" s="1">
        <v>39353.600000000006</v>
      </c>
      <c r="P280" s="1">
        <v>39353.610000000008</v>
      </c>
      <c r="Q280" s="10">
        <v>44532.800000000003</v>
      </c>
      <c r="R280" s="10">
        <v>44532.810000000005</v>
      </c>
      <c r="S280" s="10">
        <v>49717.404999999999</v>
      </c>
      <c r="T280" s="10">
        <v>49717.415000000001</v>
      </c>
      <c r="U280" s="10">
        <v>54902</v>
      </c>
    </row>
    <row r="281" spans="1:21" x14ac:dyDescent="0.2">
      <c r="A281" s="48" t="s">
        <v>454</v>
      </c>
      <c r="B281" s="2" t="s">
        <v>455</v>
      </c>
      <c r="C281" s="4" t="s">
        <v>34</v>
      </c>
      <c r="D281" s="15" t="s">
        <v>38</v>
      </c>
      <c r="E281" s="4" t="s">
        <v>36</v>
      </c>
      <c r="F281" s="1">
        <v>32.31</v>
      </c>
      <c r="G281" s="1">
        <v>37.734999999999999</v>
      </c>
      <c r="H281" s="1">
        <v>37.744999999999997</v>
      </c>
      <c r="I281" s="1">
        <v>43.16</v>
      </c>
      <c r="J281" s="1">
        <v>43.169999999999995</v>
      </c>
      <c r="K281" s="1">
        <v>48.589999999999996</v>
      </c>
      <c r="L281" s="1">
        <v>48.599999999999994</v>
      </c>
      <c r="M281" s="1">
        <v>54.01</v>
      </c>
      <c r="N281" s="1">
        <v>67204.800000000003</v>
      </c>
      <c r="O281" s="1">
        <v>78489.02</v>
      </c>
      <c r="P281" s="1">
        <v>78489.03</v>
      </c>
      <c r="Q281" s="10">
        <v>89773.24</v>
      </c>
      <c r="R281" s="10">
        <v>89773.25</v>
      </c>
      <c r="S281" s="10">
        <v>101057.45999999999</v>
      </c>
      <c r="T281" s="10">
        <v>101057.46999999999</v>
      </c>
      <c r="U281" s="10">
        <v>112341.67</v>
      </c>
    </row>
    <row r="282" spans="1:21" x14ac:dyDescent="0.2">
      <c r="A282" s="48" t="s">
        <v>801</v>
      </c>
      <c r="B282" s="2" t="s">
        <v>802</v>
      </c>
      <c r="C282" s="4" t="s">
        <v>66</v>
      </c>
      <c r="D282" s="15" t="s">
        <v>204</v>
      </c>
      <c r="E282" s="4" t="s">
        <v>16</v>
      </c>
      <c r="F282" s="1">
        <v>29.04</v>
      </c>
      <c r="G282" s="1">
        <v>33.515000000000001</v>
      </c>
      <c r="H282" s="1">
        <v>33.524999999999999</v>
      </c>
      <c r="I282" s="1">
        <v>37.99</v>
      </c>
      <c r="J282" s="1">
        <v>38</v>
      </c>
      <c r="K282" s="1">
        <v>42.465000000000003</v>
      </c>
      <c r="L282" s="1">
        <v>42.475000000000001</v>
      </c>
      <c r="M282" s="1">
        <v>46.93</v>
      </c>
      <c r="N282" s="1">
        <v>60403.199999999997</v>
      </c>
      <c r="O282" s="1">
        <v>69708.19</v>
      </c>
      <c r="P282" s="1">
        <v>69708.2</v>
      </c>
      <c r="Q282" s="10">
        <v>79013.179999999993</v>
      </c>
      <c r="R282" s="10">
        <v>79013.189999999988</v>
      </c>
      <c r="S282" s="10">
        <v>88318.18</v>
      </c>
      <c r="T282" s="10">
        <v>88318.189999999988</v>
      </c>
      <c r="U282" s="10">
        <v>97623.17</v>
      </c>
    </row>
    <row r="283" spans="1:21" x14ac:dyDescent="0.2">
      <c r="A283" s="48" t="s">
        <v>456</v>
      </c>
      <c r="B283" s="2" t="s">
        <v>457</v>
      </c>
      <c r="C283" s="4" t="s">
        <v>14</v>
      </c>
      <c r="D283" s="15" t="s">
        <v>27</v>
      </c>
      <c r="E283" s="4" t="s">
        <v>16</v>
      </c>
      <c r="F283" s="1">
        <v>16.43</v>
      </c>
      <c r="G283" s="1">
        <v>18.920000000000002</v>
      </c>
      <c r="H283" s="1">
        <v>18.930000000000003</v>
      </c>
      <c r="I283" s="1">
        <v>21.41</v>
      </c>
      <c r="J283" s="1">
        <v>21.42</v>
      </c>
      <c r="K283" s="1">
        <v>23.91</v>
      </c>
      <c r="L283" s="1">
        <v>23.92</v>
      </c>
      <c r="M283" s="1">
        <v>26.4</v>
      </c>
      <c r="N283" s="1">
        <v>34174.400000000001</v>
      </c>
      <c r="O283" s="1">
        <v>39353.600000000006</v>
      </c>
      <c r="P283" s="1">
        <v>39353.610000000008</v>
      </c>
      <c r="Q283" s="10">
        <v>44532.800000000003</v>
      </c>
      <c r="R283" s="10">
        <v>44532.810000000005</v>
      </c>
      <c r="S283" s="10">
        <v>49717.404999999999</v>
      </c>
      <c r="T283" s="10">
        <v>49717.415000000001</v>
      </c>
      <c r="U283" s="10">
        <v>54902</v>
      </c>
    </row>
    <row r="284" spans="1:21" x14ac:dyDescent="0.2">
      <c r="A284" s="48" t="s">
        <v>458</v>
      </c>
      <c r="B284" s="2" t="s">
        <v>459</v>
      </c>
      <c r="C284" s="4" t="s">
        <v>14</v>
      </c>
      <c r="D284" s="15" t="s">
        <v>168</v>
      </c>
      <c r="E284" s="4" t="s">
        <v>16</v>
      </c>
      <c r="F284" s="1">
        <v>15.06</v>
      </c>
      <c r="G284" s="1">
        <v>17.170000000000002</v>
      </c>
      <c r="H284" s="1">
        <v>17.180000000000003</v>
      </c>
      <c r="I284" s="1">
        <v>19.28</v>
      </c>
      <c r="J284" s="1">
        <v>19.290000000000003</v>
      </c>
      <c r="K284" s="1">
        <v>21.400000000000002</v>
      </c>
      <c r="L284" s="1">
        <v>21.410000000000004</v>
      </c>
      <c r="M284" s="1">
        <v>23.51</v>
      </c>
      <c r="N284" s="1">
        <v>31324.799999999999</v>
      </c>
      <c r="O284" s="1">
        <v>35718.565000000002</v>
      </c>
      <c r="P284" s="1">
        <v>35718.575000000004</v>
      </c>
      <c r="Q284" s="10">
        <v>40112.33</v>
      </c>
      <c r="R284" s="10">
        <v>40112.340000000004</v>
      </c>
      <c r="S284" s="10">
        <v>44506.095000000001</v>
      </c>
      <c r="T284" s="10">
        <v>44506.105000000003</v>
      </c>
      <c r="U284" s="10">
        <v>48899.85</v>
      </c>
    </row>
    <row r="285" spans="1:21" x14ac:dyDescent="0.2">
      <c r="A285" s="48" t="s">
        <v>460</v>
      </c>
      <c r="B285" s="2" t="s">
        <v>461</v>
      </c>
      <c r="C285" s="4" t="s">
        <v>66</v>
      </c>
      <c r="D285" s="15" t="s">
        <v>17</v>
      </c>
      <c r="E285" s="4" t="s">
        <v>16</v>
      </c>
      <c r="F285" s="1">
        <v>17.89</v>
      </c>
      <c r="G285" s="1">
        <v>20.395</v>
      </c>
      <c r="H285" s="1">
        <v>20.405000000000001</v>
      </c>
      <c r="I285" s="1">
        <v>22.9</v>
      </c>
      <c r="J285" s="1">
        <v>22.91</v>
      </c>
      <c r="K285" s="1">
        <v>25.41</v>
      </c>
      <c r="L285" s="1">
        <v>25.42</v>
      </c>
      <c r="M285" s="1">
        <v>27.91</v>
      </c>
      <c r="N285" s="1">
        <v>37211.200000000004</v>
      </c>
      <c r="O285" s="1">
        <v>42421.600000000006</v>
      </c>
      <c r="P285" s="1">
        <v>42421.610000000008</v>
      </c>
      <c r="Q285" s="10">
        <v>47632</v>
      </c>
      <c r="R285" s="10">
        <v>47632.01</v>
      </c>
      <c r="S285" s="10">
        <v>52844.775000000001</v>
      </c>
      <c r="T285" s="10">
        <v>52844.785000000003</v>
      </c>
      <c r="U285" s="10">
        <v>58057.54</v>
      </c>
    </row>
    <row r="286" spans="1:21" x14ac:dyDescent="0.2">
      <c r="A286" s="48" t="s">
        <v>777</v>
      </c>
      <c r="B286" s="2" t="s">
        <v>778</v>
      </c>
      <c r="C286" s="4" t="s">
        <v>14</v>
      </c>
      <c r="D286" s="15" t="s">
        <v>168</v>
      </c>
      <c r="E286" s="4" t="s">
        <v>16</v>
      </c>
      <c r="F286" s="1">
        <v>15.06</v>
      </c>
      <c r="G286" s="1">
        <v>17.170000000000002</v>
      </c>
      <c r="H286" s="1">
        <v>17.180000000000003</v>
      </c>
      <c r="I286" s="1">
        <v>19.28</v>
      </c>
      <c r="J286" s="1">
        <v>19.290000000000003</v>
      </c>
      <c r="K286" s="1">
        <v>21.400000000000002</v>
      </c>
      <c r="L286" s="1">
        <v>21.410000000000004</v>
      </c>
      <c r="M286" s="1">
        <v>23.51</v>
      </c>
      <c r="N286" s="1">
        <v>31324.799999999999</v>
      </c>
      <c r="O286" s="1">
        <v>35718.565000000002</v>
      </c>
      <c r="P286" s="1">
        <v>35718.575000000004</v>
      </c>
      <c r="Q286" s="10">
        <v>40112.33</v>
      </c>
      <c r="R286" s="10">
        <v>40112.340000000004</v>
      </c>
      <c r="S286" s="10">
        <v>44506.095000000001</v>
      </c>
      <c r="T286" s="10">
        <v>44506.105000000003</v>
      </c>
      <c r="U286" s="10">
        <v>48899.85</v>
      </c>
    </row>
    <row r="287" spans="1:21" x14ac:dyDescent="0.2">
      <c r="A287" s="48" t="s">
        <v>466</v>
      </c>
      <c r="B287" s="2" t="s">
        <v>467</v>
      </c>
      <c r="C287" s="4" t="s">
        <v>23</v>
      </c>
      <c r="D287" s="15" t="s">
        <v>412</v>
      </c>
      <c r="E287" s="4" t="s">
        <v>16</v>
      </c>
      <c r="F287" s="1">
        <v>16.465542436581721</v>
      </c>
      <c r="G287" s="1"/>
      <c r="H287" s="1"/>
      <c r="I287" s="1"/>
      <c r="J287" s="1"/>
      <c r="K287" s="1"/>
      <c r="L287" s="1"/>
      <c r="M287" s="1">
        <v>23.051796066153884</v>
      </c>
      <c r="N287" s="1">
        <v>34248.328268090001</v>
      </c>
      <c r="O287" s="1"/>
      <c r="P287" s="1"/>
      <c r="Q287" s="10"/>
      <c r="R287" s="10"/>
      <c r="S287" s="10"/>
      <c r="T287" s="10"/>
      <c r="U287" s="10">
        <v>47947.735817599998</v>
      </c>
    </row>
    <row r="288" spans="1:21" x14ac:dyDescent="0.2">
      <c r="A288" s="48" t="s">
        <v>756</v>
      </c>
      <c r="B288" s="2" t="s">
        <v>1068</v>
      </c>
      <c r="C288" s="4" t="s">
        <v>14</v>
      </c>
      <c r="D288" s="15" t="s">
        <v>100</v>
      </c>
      <c r="E288" s="4" t="s">
        <v>16</v>
      </c>
      <c r="F288" s="1">
        <v>25</v>
      </c>
      <c r="G288" s="1">
        <v>28.85</v>
      </c>
      <c r="H288" s="1">
        <v>28.860000000000003</v>
      </c>
      <c r="I288" s="1">
        <v>32.700000000000003</v>
      </c>
      <c r="J288" s="1">
        <v>32.71</v>
      </c>
      <c r="K288" s="1">
        <v>36.56</v>
      </c>
      <c r="L288" s="1">
        <v>36.57</v>
      </c>
      <c r="M288" s="1">
        <v>40.409999999999997</v>
      </c>
      <c r="N288" s="1">
        <v>52000</v>
      </c>
      <c r="O288" s="1">
        <v>60013.035000000003</v>
      </c>
      <c r="P288" s="1">
        <v>60013.045000000006</v>
      </c>
      <c r="Q288" s="10">
        <v>68026.070000000007</v>
      </c>
      <c r="R288" s="10">
        <v>68026.080000000002</v>
      </c>
      <c r="S288" s="10">
        <v>76039.11</v>
      </c>
      <c r="T288" s="10">
        <v>76039.12</v>
      </c>
      <c r="U288" s="10">
        <v>84052.14</v>
      </c>
    </row>
    <row r="289" spans="1:21" x14ac:dyDescent="0.2">
      <c r="A289" s="48" t="s">
        <v>468</v>
      </c>
      <c r="B289" s="2" t="s">
        <v>1046</v>
      </c>
      <c r="C289" s="4" t="s">
        <v>34</v>
      </c>
      <c r="D289" s="15" t="s">
        <v>38</v>
      </c>
      <c r="E289" s="4" t="s">
        <v>36</v>
      </c>
      <c r="F289" s="1">
        <v>32.31</v>
      </c>
      <c r="G289" s="1">
        <v>37.734999999999999</v>
      </c>
      <c r="H289" s="1">
        <v>37.744999999999997</v>
      </c>
      <c r="I289" s="1">
        <v>43.16</v>
      </c>
      <c r="J289" s="1">
        <v>43.169999999999995</v>
      </c>
      <c r="K289" s="1">
        <v>48.589999999999996</v>
      </c>
      <c r="L289" s="1">
        <v>48.599999999999994</v>
      </c>
      <c r="M289" s="1">
        <v>54.01</v>
      </c>
      <c r="N289" s="1">
        <v>67204.800000000003</v>
      </c>
      <c r="O289" s="1">
        <v>78489.02</v>
      </c>
      <c r="P289" s="1">
        <v>78489.03</v>
      </c>
      <c r="Q289" s="10">
        <v>89773.24</v>
      </c>
      <c r="R289" s="10">
        <v>89773.25</v>
      </c>
      <c r="S289" s="10">
        <v>101057.45999999999</v>
      </c>
      <c r="T289" s="10">
        <v>101057.46999999999</v>
      </c>
      <c r="U289" s="10">
        <v>112341.67</v>
      </c>
    </row>
    <row r="290" spans="1:21" x14ac:dyDescent="0.2">
      <c r="A290" s="49" t="s">
        <v>755</v>
      </c>
      <c r="B290" s="2" t="s">
        <v>947</v>
      </c>
      <c r="C290" s="4" t="s">
        <v>14</v>
      </c>
      <c r="D290" s="15" t="s">
        <v>15</v>
      </c>
      <c r="E290" s="4" t="s">
        <v>16</v>
      </c>
      <c r="F290" s="1">
        <v>21.59</v>
      </c>
      <c r="G290" s="1">
        <v>24.914999999999999</v>
      </c>
      <c r="H290" s="1">
        <v>24.925000000000001</v>
      </c>
      <c r="I290" s="1">
        <v>28.24</v>
      </c>
      <c r="J290" s="1">
        <v>28.25</v>
      </c>
      <c r="K290" s="1">
        <v>31.565000000000001</v>
      </c>
      <c r="L290" s="1">
        <v>31.575000000000003</v>
      </c>
      <c r="M290" s="1">
        <v>34.880000000000003</v>
      </c>
      <c r="N290" s="1">
        <v>44907.199999999997</v>
      </c>
      <c r="O290" s="1">
        <v>51819.244999999995</v>
      </c>
      <c r="P290" s="1">
        <v>51819.254999999997</v>
      </c>
      <c r="Q290" s="10">
        <v>58731.29</v>
      </c>
      <c r="R290" s="10">
        <v>58731.3</v>
      </c>
      <c r="S290" s="10">
        <v>65643.34</v>
      </c>
      <c r="T290" s="10">
        <v>65643.349999999991</v>
      </c>
      <c r="U290" s="10">
        <v>72555.38</v>
      </c>
    </row>
    <row r="291" spans="1:21" x14ac:dyDescent="0.2">
      <c r="A291" s="48" t="s">
        <v>469</v>
      </c>
      <c r="B291" s="2" t="s">
        <v>1047</v>
      </c>
      <c r="C291" s="4" t="s">
        <v>34</v>
      </c>
      <c r="D291" s="15" t="s">
        <v>39</v>
      </c>
      <c r="E291" s="4" t="s">
        <v>36</v>
      </c>
      <c r="F291" s="1">
        <v>25</v>
      </c>
      <c r="G291" s="1">
        <v>28.85</v>
      </c>
      <c r="H291" s="1">
        <v>28.860000000000003</v>
      </c>
      <c r="I291" s="1">
        <v>32.700000000000003</v>
      </c>
      <c r="J291" s="1">
        <v>32.71</v>
      </c>
      <c r="K291" s="1">
        <v>36.56</v>
      </c>
      <c r="L291" s="1">
        <v>36.57</v>
      </c>
      <c r="M291" s="1">
        <v>40.409999999999997</v>
      </c>
      <c r="N291" s="1">
        <v>52000</v>
      </c>
      <c r="O291" s="1">
        <v>60013.035000000003</v>
      </c>
      <c r="P291" s="1">
        <v>60013.045000000006</v>
      </c>
      <c r="Q291" s="10">
        <v>68026.070000000007</v>
      </c>
      <c r="R291" s="10">
        <v>68026.080000000002</v>
      </c>
      <c r="S291" s="10">
        <v>76039.11</v>
      </c>
      <c r="T291" s="10">
        <v>76039.12</v>
      </c>
      <c r="U291" s="6">
        <v>84052.14</v>
      </c>
    </row>
    <row r="292" spans="1:21" x14ac:dyDescent="0.2">
      <c r="A292" s="48" t="s">
        <v>470</v>
      </c>
      <c r="B292" s="2" t="s">
        <v>471</v>
      </c>
      <c r="C292" s="4" t="s">
        <v>14</v>
      </c>
      <c r="D292" s="15" t="s">
        <v>17</v>
      </c>
      <c r="E292" s="4" t="s">
        <v>16</v>
      </c>
      <c r="F292" s="1">
        <v>17.89</v>
      </c>
      <c r="G292" s="1">
        <v>20.395</v>
      </c>
      <c r="H292" s="1">
        <v>20.405000000000001</v>
      </c>
      <c r="I292" s="1">
        <v>22.9</v>
      </c>
      <c r="J292" s="1">
        <v>22.91</v>
      </c>
      <c r="K292" s="1">
        <v>25.41</v>
      </c>
      <c r="L292" s="1">
        <v>25.42</v>
      </c>
      <c r="M292" s="1">
        <v>27.91</v>
      </c>
      <c r="N292" s="1">
        <v>37211.200000000004</v>
      </c>
      <c r="O292" s="1">
        <v>42421.600000000006</v>
      </c>
      <c r="P292" s="1">
        <v>42421.610000000008</v>
      </c>
      <c r="Q292" s="10">
        <v>47632</v>
      </c>
      <c r="R292" s="10">
        <v>47632.01</v>
      </c>
      <c r="S292" s="10">
        <v>52844.775000000001</v>
      </c>
      <c r="T292" s="10">
        <v>52844.785000000003</v>
      </c>
      <c r="U292" s="10">
        <v>58057.54</v>
      </c>
    </row>
    <row r="293" spans="1:21" x14ac:dyDescent="0.2">
      <c r="A293" s="48" t="s">
        <v>472</v>
      </c>
      <c r="B293" s="2" t="s">
        <v>473</v>
      </c>
      <c r="C293" s="4" t="s">
        <v>14</v>
      </c>
      <c r="D293" s="15" t="s">
        <v>31</v>
      </c>
      <c r="E293" s="4" t="s">
        <v>16</v>
      </c>
      <c r="F293" s="1">
        <v>19.13</v>
      </c>
      <c r="G293" s="1">
        <v>21.81</v>
      </c>
      <c r="H293" s="1">
        <v>21.82</v>
      </c>
      <c r="I293" s="1">
        <v>24.49</v>
      </c>
      <c r="J293" s="1">
        <v>24.5</v>
      </c>
      <c r="K293" s="1">
        <v>27.175000000000001</v>
      </c>
      <c r="L293" s="1">
        <v>27.185000000000002</v>
      </c>
      <c r="M293" s="1">
        <v>29.85</v>
      </c>
      <c r="N293" s="1">
        <v>39790.400000000001</v>
      </c>
      <c r="O293" s="1">
        <v>45366.740000000005</v>
      </c>
      <c r="P293" s="1">
        <v>45366.750000000007</v>
      </c>
      <c r="Q293" s="10">
        <v>50943.08</v>
      </c>
      <c r="R293" s="10">
        <v>50943.090000000004</v>
      </c>
      <c r="S293" s="10">
        <v>56519.42</v>
      </c>
      <c r="T293" s="10">
        <v>56519.43</v>
      </c>
      <c r="U293" s="10">
        <v>62095.75</v>
      </c>
    </row>
    <row r="294" spans="1:21" x14ac:dyDescent="0.2">
      <c r="A294" s="48" t="s">
        <v>474</v>
      </c>
      <c r="B294" s="2" t="s">
        <v>475</v>
      </c>
      <c r="C294" s="4" t="s">
        <v>14</v>
      </c>
      <c r="D294" s="15" t="s">
        <v>15</v>
      </c>
      <c r="E294" s="4" t="s">
        <v>16</v>
      </c>
      <c r="F294" s="1">
        <v>21.59</v>
      </c>
      <c r="G294" s="1">
        <v>24.914999999999999</v>
      </c>
      <c r="H294" s="1">
        <v>24.925000000000001</v>
      </c>
      <c r="I294" s="1">
        <v>28.24</v>
      </c>
      <c r="J294" s="1">
        <v>28.25</v>
      </c>
      <c r="K294" s="1">
        <v>31.565000000000001</v>
      </c>
      <c r="L294" s="1">
        <v>31.575000000000003</v>
      </c>
      <c r="M294" s="1">
        <v>34.880000000000003</v>
      </c>
      <c r="N294" s="1">
        <v>44907.199999999997</v>
      </c>
      <c r="O294" s="1">
        <v>51819.244999999995</v>
      </c>
      <c r="P294" s="1">
        <v>51819.254999999997</v>
      </c>
      <c r="Q294" s="10">
        <v>58731.29</v>
      </c>
      <c r="R294" s="10">
        <v>58731.3</v>
      </c>
      <c r="S294" s="10">
        <v>65643.34</v>
      </c>
      <c r="T294" s="10">
        <v>65643.349999999991</v>
      </c>
      <c r="U294" s="10">
        <v>72555.38</v>
      </c>
    </row>
    <row r="295" spans="1:21" x14ac:dyDescent="0.2">
      <c r="A295" s="48" t="s">
        <v>476</v>
      </c>
      <c r="B295" s="2" t="s">
        <v>477</v>
      </c>
      <c r="C295" s="4" t="s">
        <v>34</v>
      </c>
      <c r="D295" s="15" t="s">
        <v>173</v>
      </c>
      <c r="E295" s="4" t="s">
        <v>36</v>
      </c>
      <c r="F295" s="1">
        <v>23.18</v>
      </c>
      <c r="G295" s="1">
        <v>26.425000000000001</v>
      </c>
      <c r="H295" s="1">
        <v>26.435000000000002</v>
      </c>
      <c r="I295" s="1">
        <v>29.67</v>
      </c>
      <c r="J295" s="1">
        <v>29.680000000000003</v>
      </c>
      <c r="K295" s="1">
        <v>32.925000000000004</v>
      </c>
      <c r="L295" s="1">
        <v>32.935000000000002</v>
      </c>
      <c r="M295" s="1">
        <v>36.17</v>
      </c>
      <c r="N295" s="1">
        <v>48214.400000000001</v>
      </c>
      <c r="O295" s="1">
        <v>54967.16</v>
      </c>
      <c r="P295" s="1">
        <v>54967.170000000006</v>
      </c>
      <c r="Q295" s="10">
        <v>61719.92</v>
      </c>
      <c r="R295" s="10">
        <v>61719.93</v>
      </c>
      <c r="S295" s="10">
        <v>68472.69</v>
      </c>
      <c r="T295" s="10">
        <v>68472.7</v>
      </c>
      <c r="U295" s="10">
        <v>75225.45</v>
      </c>
    </row>
    <row r="296" spans="1:21" x14ac:dyDescent="0.2">
      <c r="A296" s="48" t="s">
        <v>478</v>
      </c>
      <c r="B296" s="2" t="s">
        <v>479</v>
      </c>
      <c r="C296" s="4" t="s">
        <v>34</v>
      </c>
      <c r="D296" s="15" t="s">
        <v>175</v>
      </c>
      <c r="E296" s="4" t="s">
        <v>36</v>
      </c>
      <c r="F296" s="1">
        <v>25.65</v>
      </c>
      <c r="G296" s="1">
        <v>29.599999999999998</v>
      </c>
      <c r="H296" s="1">
        <v>29.61</v>
      </c>
      <c r="I296" s="1">
        <v>33.93</v>
      </c>
      <c r="J296" s="1">
        <f>Table14[[#This Row],[HQ2 Max2]]+0.01</f>
        <v>33.94</v>
      </c>
      <c r="K296" s="1">
        <f>MEDIAN(Table14[[#This Row],[HQ3 Min]],Table14[[#This Row],[HQ4 Max]])</f>
        <v>37.695</v>
      </c>
      <c r="L296" s="1">
        <f>Table14[[#This Row],[HQ3 Max]]+0.01</f>
        <v>37.704999999999998</v>
      </c>
      <c r="M296" s="1">
        <v>41.45</v>
      </c>
      <c r="N296" s="1">
        <v>53352</v>
      </c>
      <c r="O296" s="1">
        <f>MEDIAN(Table14[[#This Row],[AQ1 Min]],Table14[[#This Row],[AQ2 Max]])</f>
        <v>61567.67</v>
      </c>
      <c r="P296" s="1">
        <f>Table14[[#This Row],[AQ1 Max]]+0.01</f>
        <v>61567.68</v>
      </c>
      <c r="Q296" s="10">
        <f>MEDIAN(Table14[[#This Row],[AQ1 Min]],Table14[[#This Row],[AQ4 Max]])</f>
        <v>69783.34</v>
      </c>
      <c r="R296" s="10">
        <f>Table14[[#This Row],[AQ2 Max]]+0.01</f>
        <v>69783.349999999991</v>
      </c>
      <c r="S296" s="10">
        <f>MEDIAN(Table14[[#This Row],[AQ3 Min]],Table14[[#This Row],[AQ4 Max]])</f>
        <v>77999.014999999985</v>
      </c>
      <c r="T296" s="10">
        <f>Table14[[#This Row],[AQ3 Max]]+0.01</f>
        <v>77999.02499999998</v>
      </c>
      <c r="U296" s="10">
        <v>86214.68</v>
      </c>
    </row>
    <row r="297" spans="1:21" x14ac:dyDescent="0.2">
      <c r="A297" s="48" t="s">
        <v>480</v>
      </c>
      <c r="B297" s="2" t="s">
        <v>481</v>
      </c>
      <c r="C297" s="4" t="s">
        <v>34</v>
      </c>
      <c r="D297" s="15" t="s">
        <v>47</v>
      </c>
      <c r="E297" s="4" t="s">
        <v>36</v>
      </c>
      <c r="F297" s="1">
        <v>33.159999999999997</v>
      </c>
      <c r="G297" s="1">
        <v>38.269999999999996</v>
      </c>
      <c r="H297" s="1">
        <v>38.279999999999994</v>
      </c>
      <c r="I297" s="1">
        <v>43.38</v>
      </c>
      <c r="J297" s="1">
        <v>43.39</v>
      </c>
      <c r="K297" s="1">
        <v>48.495000000000005</v>
      </c>
      <c r="L297" s="1">
        <v>48.505000000000003</v>
      </c>
      <c r="M297" s="1">
        <v>53.6</v>
      </c>
      <c r="N297" s="1">
        <v>68972.800000000003</v>
      </c>
      <c r="O297" s="1">
        <v>79599.864999999991</v>
      </c>
      <c r="P297" s="1">
        <v>79599.874999999985</v>
      </c>
      <c r="Q297" s="10">
        <v>90226.93</v>
      </c>
      <c r="R297" s="10">
        <v>90226.939999999988</v>
      </c>
      <c r="S297" s="10">
        <v>100854.005</v>
      </c>
      <c r="T297" s="10">
        <v>100854.015</v>
      </c>
      <c r="U297" s="10">
        <v>111481.07</v>
      </c>
    </row>
    <row r="298" spans="1:21" x14ac:dyDescent="0.2">
      <c r="A298" s="48" t="s">
        <v>482</v>
      </c>
      <c r="B298" s="2" t="s">
        <v>483</v>
      </c>
      <c r="C298" s="4" t="s">
        <v>34</v>
      </c>
      <c r="D298" s="15" t="s">
        <v>35</v>
      </c>
      <c r="E298" s="4" t="s">
        <v>36</v>
      </c>
      <c r="F298" s="1">
        <v>36.729999999999997</v>
      </c>
      <c r="G298" s="1">
        <v>42.9</v>
      </c>
      <c r="H298" s="1">
        <v>42.91</v>
      </c>
      <c r="I298" s="1">
        <v>49.07</v>
      </c>
      <c r="J298" s="1">
        <v>49.08</v>
      </c>
      <c r="K298" s="1">
        <v>55.25</v>
      </c>
      <c r="L298" s="1">
        <v>55.26</v>
      </c>
      <c r="M298" s="1">
        <v>61.42</v>
      </c>
      <c r="N298" s="1">
        <v>76398.399999999994</v>
      </c>
      <c r="O298" s="1">
        <v>89234.86</v>
      </c>
      <c r="P298" s="1">
        <v>89234.87</v>
      </c>
      <c r="Q298" s="10">
        <v>102071.32</v>
      </c>
      <c r="R298" s="10">
        <v>102071.33</v>
      </c>
      <c r="S298" s="10">
        <v>114907.785</v>
      </c>
      <c r="T298" s="10">
        <v>114907.795</v>
      </c>
      <c r="U298" s="10">
        <v>127744.24</v>
      </c>
    </row>
    <row r="299" spans="1:21" x14ac:dyDescent="0.2">
      <c r="A299" s="48" t="s">
        <v>484</v>
      </c>
      <c r="B299" s="2" t="s">
        <v>485</v>
      </c>
      <c r="C299" s="4" t="s">
        <v>34</v>
      </c>
      <c r="D299" s="15" t="s">
        <v>104</v>
      </c>
      <c r="E299" s="4" t="s">
        <v>36</v>
      </c>
      <c r="F299" s="1">
        <v>42.4</v>
      </c>
      <c r="G299" s="1">
        <v>49.524999999999999</v>
      </c>
      <c r="H299" s="1">
        <v>49.534999999999997</v>
      </c>
      <c r="I299" s="1">
        <v>56.65</v>
      </c>
      <c r="J299" s="1">
        <v>56.66</v>
      </c>
      <c r="K299" s="1">
        <v>63.78</v>
      </c>
      <c r="L299" s="1">
        <v>63.79</v>
      </c>
      <c r="M299" s="1">
        <v>70.900000000000006</v>
      </c>
      <c r="N299" s="1">
        <v>88192</v>
      </c>
      <c r="O299" s="1">
        <v>103011.97</v>
      </c>
      <c r="P299" s="1">
        <v>103011.98</v>
      </c>
      <c r="Q299" s="10">
        <v>117831.94</v>
      </c>
      <c r="R299" s="10">
        <v>117831.95</v>
      </c>
      <c r="S299" s="10">
        <v>132651.92000000001</v>
      </c>
      <c r="T299" s="10">
        <v>132651.93000000002</v>
      </c>
      <c r="U299" s="10">
        <v>147471.89000000001</v>
      </c>
    </row>
    <row r="300" spans="1:21" x14ac:dyDescent="0.2">
      <c r="A300" s="48" t="s">
        <v>487</v>
      </c>
      <c r="B300" s="2" t="s">
        <v>488</v>
      </c>
      <c r="C300" s="4" t="s">
        <v>14</v>
      </c>
      <c r="D300" s="15" t="s">
        <v>18</v>
      </c>
      <c r="E300" s="4" t="s">
        <v>16</v>
      </c>
      <c r="F300" s="1">
        <v>23.18</v>
      </c>
      <c r="G300" s="1">
        <v>26.425000000000001</v>
      </c>
      <c r="H300" s="1">
        <v>26.435000000000002</v>
      </c>
      <c r="I300" s="1">
        <v>29.67</v>
      </c>
      <c r="J300" s="1">
        <v>29.680000000000003</v>
      </c>
      <c r="K300" s="1">
        <v>32.925000000000004</v>
      </c>
      <c r="L300" s="1">
        <v>32.935000000000002</v>
      </c>
      <c r="M300" s="1">
        <v>36.17</v>
      </c>
      <c r="N300" s="1">
        <v>48214.400000000001</v>
      </c>
      <c r="O300" s="1">
        <v>54967.16</v>
      </c>
      <c r="P300" s="1">
        <v>54967.170000000006</v>
      </c>
      <c r="Q300" s="10">
        <v>61719.92</v>
      </c>
      <c r="R300" s="10">
        <v>61719.93</v>
      </c>
      <c r="S300" s="10">
        <v>68472.69</v>
      </c>
      <c r="T300" s="10">
        <v>68472.7</v>
      </c>
      <c r="U300" s="10">
        <v>75225.45</v>
      </c>
    </row>
    <row r="301" spans="1:21" x14ac:dyDescent="0.2">
      <c r="A301" s="48" t="s">
        <v>489</v>
      </c>
      <c r="B301" s="2" t="s">
        <v>490</v>
      </c>
      <c r="C301" s="4" t="s">
        <v>14</v>
      </c>
      <c r="D301" s="15" t="s">
        <v>19</v>
      </c>
      <c r="E301" s="4" t="s">
        <v>16</v>
      </c>
      <c r="F301" s="1">
        <v>25.65</v>
      </c>
      <c r="G301" s="1">
        <v>29.599999999999998</v>
      </c>
      <c r="H301" s="1">
        <v>29.61</v>
      </c>
      <c r="I301" s="1">
        <v>33.549999999999997</v>
      </c>
      <c r="J301" s="1">
        <v>33.559999999999995</v>
      </c>
      <c r="K301" s="1">
        <v>37.504999999999995</v>
      </c>
      <c r="L301" s="1">
        <v>37.514999999999993</v>
      </c>
      <c r="M301" s="1">
        <v>41.45</v>
      </c>
      <c r="N301" s="1">
        <v>53352</v>
      </c>
      <c r="O301" s="1">
        <v>61567.67</v>
      </c>
      <c r="P301" s="1">
        <v>61567.68</v>
      </c>
      <c r="Q301" s="10">
        <v>69783.34</v>
      </c>
      <c r="R301" s="10">
        <v>69783.349999999991</v>
      </c>
      <c r="S301" s="10">
        <v>77999.014999999985</v>
      </c>
      <c r="T301" s="10">
        <v>77999.02499999998</v>
      </c>
      <c r="U301" s="10">
        <v>86214.68</v>
      </c>
    </row>
    <row r="302" spans="1:21" x14ac:dyDescent="0.2">
      <c r="A302" s="48" t="s">
        <v>491</v>
      </c>
      <c r="B302" s="2" t="s">
        <v>492</v>
      </c>
      <c r="C302" s="4" t="s">
        <v>14</v>
      </c>
      <c r="D302" s="15" t="s">
        <v>185</v>
      </c>
      <c r="E302" s="4" t="s">
        <v>16</v>
      </c>
      <c r="F302" s="1">
        <v>29.36</v>
      </c>
      <c r="G302" s="1">
        <v>33.879999999999995</v>
      </c>
      <c r="H302" s="1">
        <v>33.889999999999993</v>
      </c>
      <c r="I302" s="1">
        <v>38.4</v>
      </c>
      <c r="J302" s="1">
        <v>38.409999999999997</v>
      </c>
      <c r="K302" s="1">
        <v>42.924999999999997</v>
      </c>
      <c r="L302" s="1">
        <v>42.934999999999995</v>
      </c>
      <c r="M302" s="1">
        <v>47.44</v>
      </c>
      <c r="N302" s="1">
        <v>61068.800000000003</v>
      </c>
      <c r="O302" s="1">
        <v>70472.195000000007</v>
      </c>
      <c r="P302" s="1">
        <v>70472.205000000002</v>
      </c>
      <c r="Q302" s="10">
        <v>79875.59</v>
      </c>
      <c r="R302" s="10">
        <v>79875.599999999991</v>
      </c>
      <c r="S302" s="10">
        <v>89278.984999999986</v>
      </c>
      <c r="T302" s="10">
        <v>89278.994999999981</v>
      </c>
      <c r="U302" s="10">
        <v>98682.37</v>
      </c>
    </row>
    <row r="303" spans="1:21" x14ac:dyDescent="0.2">
      <c r="A303" s="48" t="s">
        <v>493</v>
      </c>
      <c r="B303" s="2" t="s">
        <v>494</v>
      </c>
      <c r="C303" s="4" t="s">
        <v>14</v>
      </c>
      <c r="D303" s="15" t="s">
        <v>168</v>
      </c>
      <c r="E303" s="4" t="s">
        <v>16</v>
      </c>
      <c r="F303" s="1">
        <v>15.06</v>
      </c>
      <c r="G303" s="1">
        <v>17.170000000000002</v>
      </c>
      <c r="H303" s="1">
        <v>17.180000000000003</v>
      </c>
      <c r="I303" s="1">
        <v>19.28</v>
      </c>
      <c r="J303" s="1">
        <v>19.290000000000003</v>
      </c>
      <c r="K303" s="1">
        <v>21.400000000000002</v>
      </c>
      <c r="L303" s="1">
        <v>21.410000000000004</v>
      </c>
      <c r="M303" s="1">
        <v>23.51</v>
      </c>
      <c r="N303" s="1">
        <v>31324.799999999999</v>
      </c>
      <c r="O303" s="1">
        <v>35718.565000000002</v>
      </c>
      <c r="P303" s="1">
        <v>35718.575000000004</v>
      </c>
      <c r="Q303" s="10">
        <v>40112.33</v>
      </c>
      <c r="R303" s="10">
        <v>40112.340000000004</v>
      </c>
      <c r="S303" s="10">
        <v>44506.095000000001</v>
      </c>
      <c r="T303" s="10">
        <v>44506.105000000003</v>
      </c>
      <c r="U303" s="10">
        <v>48899.85</v>
      </c>
    </row>
    <row r="304" spans="1:21" x14ac:dyDescent="0.2">
      <c r="A304" s="48" t="s">
        <v>495</v>
      </c>
      <c r="B304" s="2" t="s">
        <v>496</v>
      </c>
      <c r="C304" s="4" t="s">
        <v>34</v>
      </c>
      <c r="D304" s="15" t="s">
        <v>497</v>
      </c>
      <c r="E304" s="4" t="s">
        <v>36</v>
      </c>
      <c r="F304" s="1">
        <v>48.04</v>
      </c>
      <c r="G304" s="1">
        <v>56.269999999999996</v>
      </c>
      <c r="H304" s="1">
        <v>56.279999999999994</v>
      </c>
      <c r="I304" s="1">
        <v>64.5</v>
      </c>
      <c r="J304" s="1">
        <v>64.510000000000005</v>
      </c>
      <c r="K304" s="1">
        <v>72.740000000000009</v>
      </c>
      <c r="L304" s="1">
        <v>72.750000000000014</v>
      </c>
      <c r="M304" s="1">
        <v>80.97</v>
      </c>
      <c r="N304" s="1">
        <v>99923.199999999997</v>
      </c>
      <c r="O304" s="1">
        <v>117045.70000000001</v>
      </c>
      <c r="P304" s="1">
        <v>117045.71</v>
      </c>
      <c r="Q304" s="10">
        <v>134168.20000000001</v>
      </c>
      <c r="R304" s="10">
        <v>134168.21000000002</v>
      </c>
      <c r="S304" s="10">
        <v>151290.71000000002</v>
      </c>
      <c r="T304" s="10">
        <v>151290.72000000003</v>
      </c>
      <c r="U304" s="10">
        <v>168413.21</v>
      </c>
    </row>
    <row r="305" spans="1:21" x14ac:dyDescent="0.2">
      <c r="A305" s="48" t="s">
        <v>498</v>
      </c>
      <c r="B305" s="2" t="s">
        <v>499</v>
      </c>
      <c r="C305" s="4" t="s">
        <v>34</v>
      </c>
      <c r="D305" s="15" t="s">
        <v>500</v>
      </c>
      <c r="E305" s="4" t="s">
        <v>36</v>
      </c>
      <c r="F305" s="1">
        <v>72.39</v>
      </c>
      <c r="G305" s="1">
        <v>85.784999999999997</v>
      </c>
      <c r="H305" s="1">
        <v>85.795000000000002</v>
      </c>
      <c r="I305" s="1">
        <v>99.18</v>
      </c>
      <c r="J305" s="1">
        <v>99.190000000000012</v>
      </c>
      <c r="K305" s="1">
        <v>112.575</v>
      </c>
      <c r="L305" s="1">
        <v>112.58500000000001</v>
      </c>
      <c r="M305" s="1">
        <v>125.96</v>
      </c>
      <c r="N305" s="1">
        <v>150571.20000000001</v>
      </c>
      <c r="O305" s="1">
        <v>178427.94</v>
      </c>
      <c r="P305" s="1">
        <v>178427.95</v>
      </c>
      <c r="Q305" s="10">
        <v>206284.68</v>
      </c>
      <c r="R305" s="10">
        <v>206284.69</v>
      </c>
      <c r="S305" s="10">
        <v>234141.43</v>
      </c>
      <c r="T305" s="10">
        <v>234141.44</v>
      </c>
      <c r="U305" s="6">
        <v>261998.17</v>
      </c>
    </row>
    <row r="306" spans="1:21" x14ac:dyDescent="0.2">
      <c r="A306" s="48" t="s">
        <v>502</v>
      </c>
      <c r="B306" s="2" t="s">
        <v>503</v>
      </c>
      <c r="C306" s="4" t="s">
        <v>34</v>
      </c>
      <c r="D306" s="15" t="s">
        <v>39</v>
      </c>
      <c r="E306" s="4" t="s">
        <v>36</v>
      </c>
      <c r="F306" s="1">
        <v>25</v>
      </c>
      <c r="G306" s="1">
        <v>28.85</v>
      </c>
      <c r="H306" s="1">
        <v>28.860000000000003</v>
      </c>
      <c r="I306" s="1">
        <v>32.700000000000003</v>
      </c>
      <c r="J306" s="1">
        <v>32.71</v>
      </c>
      <c r="K306" s="1">
        <v>36.56</v>
      </c>
      <c r="L306" s="1">
        <v>36.57</v>
      </c>
      <c r="M306" s="1">
        <v>40.409999999999997</v>
      </c>
      <c r="N306" s="1">
        <v>52000</v>
      </c>
      <c r="O306" s="1">
        <v>60013.035000000003</v>
      </c>
      <c r="P306" s="1">
        <v>60013.045000000006</v>
      </c>
      <c r="Q306" s="10">
        <v>68026.070000000007</v>
      </c>
      <c r="R306" s="10">
        <v>68026.080000000002</v>
      </c>
      <c r="S306" s="10">
        <v>76039.11</v>
      </c>
      <c r="T306" s="10">
        <v>76039.12</v>
      </c>
      <c r="U306" s="10">
        <v>84052.14</v>
      </c>
    </row>
    <row r="307" spans="1:21" x14ac:dyDescent="0.2">
      <c r="A307" s="48" t="s">
        <v>504</v>
      </c>
      <c r="B307" s="2" t="s">
        <v>505</v>
      </c>
      <c r="C307" s="4" t="s">
        <v>109</v>
      </c>
      <c r="D307" s="15" t="s">
        <v>506</v>
      </c>
      <c r="E307" s="4" t="s">
        <v>16</v>
      </c>
      <c r="F307" s="1">
        <v>35.22</v>
      </c>
      <c r="G307" s="1"/>
      <c r="H307" s="1"/>
      <c r="I307" s="1"/>
      <c r="J307" s="1"/>
      <c r="K307" s="1"/>
      <c r="L307" s="1"/>
      <c r="M307" s="1">
        <v>50.38</v>
      </c>
      <c r="N307" s="1">
        <v>73247.937746399999</v>
      </c>
      <c r="O307" s="1"/>
      <c r="P307" s="1"/>
      <c r="Q307" s="10"/>
      <c r="R307" s="10"/>
      <c r="S307" s="10"/>
      <c r="T307" s="10"/>
      <c r="U307" s="10">
        <v>104784.15786960001</v>
      </c>
    </row>
    <row r="308" spans="1:21" x14ac:dyDescent="0.2">
      <c r="A308" s="48" t="s">
        <v>507</v>
      </c>
      <c r="B308" s="2" t="s">
        <v>508</v>
      </c>
      <c r="C308" s="4" t="s">
        <v>14</v>
      </c>
      <c r="D308" s="15" t="s">
        <v>17</v>
      </c>
      <c r="E308" s="4" t="s">
        <v>16</v>
      </c>
      <c r="F308" s="1">
        <v>17.89</v>
      </c>
      <c r="G308" s="1">
        <v>20.395</v>
      </c>
      <c r="H308" s="1">
        <v>20.405000000000001</v>
      </c>
      <c r="I308" s="1">
        <v>22.9</v>
      </c>
      <c r="J308" s="1">
        <v>22.91</v>
      </c>
      <c r="K308" s="1">
        <v>25.41</v>
      </c>
      <c r="L308" s="1">
        <v>25.42</v>
      </c>
      <c r="M308" s="1">
        <v>27.91</v>
      </c>
      <c r="N308" s="1">
        <v>37211.200000000004</v>
      </c>
      <c r="O308" s="1">
        <v>42421.600000000006</v>
      </c>
      <c r="P308" s="1">
        <v>42421.610000000008</v>
      </c>
      <c r="Q308" s="10">
        <v>47632</v>
      </c>
      <c r="R308" s="10">
        <v>47632.01</v>
      </c>
      <c r="S308" s="10">
        <v>52844.775000000001</v>
      </c>
      <c r="T308" s="10">
        <v>52844.785000000003</v>
      </c>
      <c r="U308" s="10">
        <v>58057.54</v>
      </c>
    </row>
    <row r="309" spans="1:21" x14ac:dyDescent="0.2">
      <c r="A309" s="48" t="s">
        <v>509</v>
      </c>
      <c r="B309" s="2" t="s">
        <v>1069</v>
      </c>
      <c r="C309" s="4" t="s">
        <v>14</v>
      </c>
      <c r="D309" s="15" t="s">
        <v>60</v>
      </c>
      <c r="E309" s="4" t="s">
        <v>16</v>
      </c>
      <c r="F309" s="1">
        <v>20.149999999999999</v>
      </c>
      <c r="G309" s="1">
        <v>22.975000000000001</v>
      </c>
      <c r="H309" s="1">
        <v>22.985000000000003</v>
      </c>
      <c r="I309" s="1">
        <v>25.8</v>
      </c>
      <c r="J309" s="1">
        <v>25.810000000000002</v>
      </c>
      <c r="K309" s="1">
        <v>28.630000000000003</v>
      </c>
      <c r="L309" s="1">
        <v>28.640000000000004</v>
      </c>
      <c r="M309" s="1">
        <v>31.45</v>
      </c>
      <c r="N309" s="1">
        <v>41912</v>
      </c>
      <c r="O309" s="1">
        <v>47785.440000000002</v>
      </c>
      <c r="P309" s="1">
        <v>47785.450000000004</v>
      </c>
      <c r="Q309" s="10">
        <v>53658.879999999997</v>
      </c>
      <c r="R309" s="10">
        <v>53658.89</v>
      </c>
      <c r="S309" s="10">
        <v>59532.324999999997</v>
      </c>
      <c r="T309" s="10">
        <v>59532.334999999999</v>
      </c>
      <c r="U309" s="10">
        <v>65405.760000000002</v>
      </c>
    </row>
    <row r="310" spans="1:21" x14ac:dyDescent="0.2">
      <c r="A310" s="48" t="s">
        <v>533</v>
      </c>
      <c r="B310" s="2" t="s">
        <v>827</v>
      </c>
      <c r="C310" s="4" t="s">
        <v>14</v>
      </c>
      <c r="D310" s="15" t="s">
        <v>168</v>
      </c>
      <c r="E310" s="4" t="s">
        <v>16</v>
      </c>
      <c r="F310" s="1">
        <v>15.06</v>
      </c>
      <c r="G310" s="1">
        <v>17.170000000000002</v>
      </c>
      <c r="H310" s="1">
        <v>17.180000000000003</v>
      </c>
      <c r="I310" s="1">
        <v>19.28</v>
      </c>
      <c r="J310" s="1">
        <v>19.290000000000003</v>
      </c>
      <c r="K310" s="1">
        <v>21.400000000000002</v>
      </c>
      <c r="L310" s="1">
        <v>21.410000000000004</v>
      </c>
      <c r="M310" s="1">
        <v>23.51</v>
      </c>
      <c r="N310" s="1">
        <v>31324.799999999999</v>
      </c>
      <c r="O310" s="1">
        <v>35718.565000000002</v>
      </c>
      <c r="P310" s="1">
        <v>35718.575000000004</v>
      </c>
      <c r="Q310" s="10">
        <v>40112.33</v>
      </c>
      <c r="R310" s="10">
        <v>40112.340000000004</v>
      </c>
      <c r="S310" s="10">
        <v>44506.095000000001</v>
      </c>
      <c r="T310" s="10">
        <v>44506.105000000003</v>
      </c>
      <c r="U310" s="10">
        <v>48899.85</v>
      </c>
    </row>
    <row r="311" spans="1:21" x14ac:dyDescent="0.2">
      <c r="A311" s="48" t="s">
        <v>534</v>
      </c>
      <c r="B311" s="2" t="s">
        <v>826</v>
      </c>
      <c r="C311" s="4" t="s">
        <v>14</v>
      </c>
      <c r="D311" s="15" t="s">
        <v>17</v>
      </c>
      <c r="E311" s="4" t="s">
        <v>16</v>
      </c>
      <c r="F311" s="1">
        <v>17.89</v>
      </c>
      <c r="G311" s="1">
        <v>20.395</v>
      </c>
      <c r="H311" s="1">
        <v>20.405000000000001</v>
      </c>
      <c r="I311" s="1">
        <v>22.9</v>
      </c>
      <c r="J311" s="1">
        <v>22.91</v>
      </c>
      <c r="K311" s="1">
        <v>25.41</v>
      </c>
      <c r="L311" s="1">
        <v>25.42</v>
      </c>
      <c r="M311" s="1">
        <v>27.91</v>
      </c>
      <c r="N311" s="1">
        <v>37211.200000000004</v>
      </c>
      <c r="O311" s="1">
        <v>42421.600000000006</v>
      </c>
      <c r="P311" s="1">
        <v>42421.610000000008</v>
      </c>
      <c r="Q311" s="10">
        <v>47632</v>
      </c>
      <c r="R311" s="10">
        <v>47632.01</v>
      </c>
      <c r="S311" s="10">
        <v>52844.775000000001</v>
      </c>
      <c r="T311" s="10">
        <v>52844.785000000003</v>
      </c>
      <c r="U311" s="10">
        <v>58057.54</v>
      </c>
    </row>
    <row r="312" spans="1:21" x14ac:dyDescent="0.2">
      <c r="A312" s="48" t="s">
        <v>535</v>
      </c>
      <c r="B312" s="2" t="s">
        <v>828</v>
      </c>
      <c r="C312" s="4" t="s">
        <v>66</v>
      </c>
      <c r="D312" s="15" t="s">
        <v>15</v>
      </c>
      <c r="E312" s="4" t="s">
        <v>16</v>
      </c>
      <c r="F312" s="1">
        <v>21.59</v>
      </c>
      <c r="G312" s="1">
        <v>24.914999999999999</v>
      </c>
      <c r="H312" s="1">
        <v>24.925000000000001</v>
      </c>
      <c r="I312" s="1">
        <v>28.24</v>
      </c>
      <c r="J312" s="1">
        <v>28.25</v>
      </c>
      <c r="K312" s="1">
        <v>31.565000000000001</v>
      </c>
      <c r="L312" s="1">
        <v>31.575000000000003</v>
      </c>
      <c r="M312" s="1">
        <v>34.880000000000003</v>
      </c>
      <c r="N312" s="1">
        <v>44907.199999999997</v>
      </c>
      <c r="O312" s="1">
        <v>51819.244999999995</v>
      </c>
      <c r="P312" s="1">
        <v>51819.254999999997</v>
      </c>
      <c r="Q312" s="10">
        <v>58731.29</v>
      </c>
      <c r="R312" s="10">
        <v>58731.3</v>
      </c>
      <c r="S312" s="10">
        <v>65643.34</v>
      </c>
      <c r="T312" s="10">
        <v>65643.349999999991</v>
      </c>
      <c r="U312" s="10">
        <v>72555.38</v>
      </c>
    </row>
    <row r="313" spans="1:21" x14ac:dyDescent="0.2">
      <c r="A313" s="48" t="s">
        <v>510</v>
      </c>
      <c r="B313" s="2" t="s">
        <v>511</v>
      </c>
      <c r="C313" s="4" t="s">
        <v>106</v>
      </c>
      <c r="D313" s="15" t="s">
        <v>512</v>
      </c>
      <c r="E313" s="4" t="s">
        <v>16</v>
      </c>
      <c r="F313" s="1">
        <v>42.52</v>
      </c>
      <c r="G313" s="1"/>
      <c r="H313" s="1"/>
      <c r="I313" s="1"/>
      <c r="J313" s="1"/>
      <c r="K313" s="1"/>
      <c r="L313" s="1"/>
      <c r="M313" s="1">
        <v>61.37</v>
      </c>
      <c r="N313" s="1">
        <v>88436.957439999998</v>
      </c>
      <c r="O313" s="1"/>
      <c r="P313" s="1"/>
      <c r="Q313" s="10"/>
      <c r="R313" s="10"/>
      <c r="S313" s="10"/>
      <c r="T313" s="10"/>
      <c r="U313" s="11">
        <v>127647.96928</v>
      </c>
    </row>
    <row r="314" spans="1:21" x14ac:dyDescent="0.2">
      <c r="A314" s="48" t="s">
        <v>780</v>
      </c>
      <c r="B314" s="2" t="s">
        <v>779</v>
      </c>
      <c r="C314" s="4" t="s">
        <v>34</v>
      </c>
      <c r="D314" s="15" t="s">
        <v>501</v>
      </c>
      <c r="E314" s="4" t="s">
        <v>36</v>
      </c>
      <c r="F314" s="1">
        <v>54.75</v>
      </c>
      <c r="G314" s="1">
        <v>64.13</v>
      </c>
      <c r="H314" s="1">
        <v>64.14</v>
      </c>
      <c r="I314" s="1">
        <v>73.510000000000005</v>
      </c>
      <c r="J314" s="1">
        <v>73.52000000000001</v>
      </c>
      <c r="K314" s="1">
        <v>82.9</v>
      </c>
      <c r="L314" s="1">
        <v>82.910000000000011</v>
      </c>
      <c r="M314" s="1">
        <v>92.28</v>
      </c>
      <c r="N314" s="1">
        <v>113880</v>
      </c>
      <c r="O314" s="1">
        <v>133394.08500000002</v>
      </c>
      <c r="P314" s="1">
        <v>133394.09500000003</v>
      </c>
      <c r="Q314" s="10">
        <v>152908.17000000001</v>
      </c>
      <c r="R314" s="10">
        <v>152908.18000000002</v>
      </c>
      <c r="S314" s="10">
        <v>172422.255</v>
      </c>
      <c r="T314" s="10">
        <v>172422.26500000001</v>
      </c>
      <c r="U314" s="10">
        <v>191936.33</v>
      </c>
    </row>
    <row r="315" spans="1:21" x14ac:dyDescent="0.2">
      <c r="A315" s="48" t="s">
        <v>513</v>
      </c>
      <c r="B315" s="2" t="s">
        <v>862</v>
      </c>
      <c r="C315" s="4" t="s">
        <v>109</v>
      </c>
      <c r="D315" s="15" t="s">
        <v>514</v>
      </c>
      <c r="E315" s="4" t="s">
        <v>16</v>
      </c>
      <c r="F315" s="1">
        <v>29.43</v>
      </c>
      <c r="G315" s="1"/>
      <c r="H315" s="1"/>
      <c r="I315" s="1"/>
      <c r="J315" s="1"/>
      <c r="K315" s="1"/>
      <c r="L315" s="1"/>
      <c r="M315" s="1">
        <v>41.69</v>
      </c>
      <c r="N315" s="1">
        <v>61206.040803999997</v>
      </c>
      <c r="O315" s="1"/>
      <c r="P315" s="1"/>
      <c r="Q315" s="10"/>
      <c r="R315" s="10"/>
      <c r="S315" s="10"/>
      <c r="T315" s="10"/>
      <c r="U315" s="10">
        <v>86710.385144800006</v>
      </c>
    </row>
    <row r="316" spans="1:21" x14ac:dyDescent="0.2">
      <c r="A316" s="48" t="s">
        <v>515</v>
      </c>
      <c r="B316" s="2" t="s">
        <v>865</v>
      </c>
      <c r="C316" s="4" t="s">
        <v>109</v>
      </c>
      <c r="D316" s="15" t="s">
        <v>516</v>
      </c>
      <c r="E316" s="4" t="s">
        <v>16</v>
      </c>
      <c r="F316" s="1">
        <v>25.57</v>
      </c>
      <c r="G316" s="1"/>
      <c r="H316" s="1"/>
      <c r="I316" s="1"/>
      <c r="J316" s="1"/>
      <c r="K316" s="1"/>
      <c r="L316" s="1"/>
      <c r="M316" s="1">
        <v>35.909999999999997</v>
      </c>
      <c r="N316" s="1">
        <v>53185.3943832</v>
      </c>
      <c r="O316" s="1"/>
      <c r="P316" s="1"/>
      <c r="Q316" s="10"/>
      <c r="R316" s="10"/>
      <c r="S316" s="10"/>
      <c r="T316" s="10"/>
      <c r="U316" s="10">
        <v>74690.342824800013</v>
      </c>
    </row>
    <row r="317" spans="1:21" x14ac:dyDescent="0.2">
      <c r="A317" s="48" t="s">
        <v>517</v>
      </c>
      <c r="B317" s="2" t="s">
        <v>823</v>
      </c>
      <c r="C317" s="4" t="s">
        <v>14</v>
      </c>
      <c r="D317" s="15" t="s">
        <v>100</v>
      </c>
      <c r="E317" s="4" t="s">
        <v>16</v>
      </c>
      <c r="F317" s="1">
        <v>25</v>
      </c>
      <c r="G317" s="1">
        <v>28.85</v>
      </c>
      <c r="H317" s="1">
        <v>28.860000000000003</v>
      </c>
      <c r="I317" s="1">
        <v>32.700000000000003</v>
      </c>
      <c r="J317" s="1">
        <v>32.71</v>
      </c>
      <c r="K317" s="1">
        <v>36.56</v>
      </c>
      <c r="L317" s="1">
        <v>36.57</v>
      </c>
      <c r="M317" s="1">
        <v>40.409999999999997</v>
      </c>
      <c r="N317" s="1">
        <v>52000</v>
      </c>
      <c r="O317" s="1">
        <v>60013.035000000003</v>
      </c>
      <c r="P317" s="1">
        <v>60013.045000000006</v>
      </c>
      <c r="Q317" s="10">
        <v>68026.070000000007</v>
      </c>
      <c r="R317" s="10">
        <v>68026.080000000002</v>
      </c>
      <c r="S317" s="10">
        <v>76039.11</v>
      </c>
      <c r="T317" s="10">
        <v>76039.12</v>
      </c>
      <c r="U317" s="6">
        <v>84052.14</v>
      </c>
    </row>
    <row r="318" spans="1:21" x14ac:dyDescent="0.2">
      <c r="A318" s="48" t="s">
        <v>518</v>
      </c>
      <c r="B318" s="2" t="s">
        <v>1048</v>
      </c>
      <c r="C318" s="4" t="s">
        <v>14</v>
      </c>
      <c r="D318" s="15" t="s">
        <v>31</v>
      </c>
      <c r="E318" s="4" t="s">
        <v>16</v>
      </c>
      <c r="F318" s="1">
        <v>19.13</v>
      </c>
      <c r="G318" s="1">
        <v>21.81</v>
      </c>
      <c r="H318" s="1">
        <v>21.82</v>
      </c>
      <c r="I318" s="1">
        <v>24.49</v>
      </c>
      <c r="J318" s="1">
        <v>24.5</v>
      </c>
      <c r="K318" s="1">
        <v>27.175000000000001</v>
      </c>
      <c r="L318" s="1">
        <v>27.185000000000002</v>
      </c>
      <c r="M318" s="1">
        <v>29.85</v>
      </c>
      <c r="N318" s="1">
        <v>39790.400000000001</v>
      </c>
      <c r="O318" s="1">
        <v>45366.740000000005</v>
      </c>
      <c r="P318" s="1">
        <v>45366.750000000007</v>
      </c>
      <c r="Q318" s="10">
        <v>50943.08</v>
      </c>
      <c r="R318" s="10">
        <v>50943.090000000004</v>
      </c>
      <c r="S318" s="10">
        <v>56519.42</v>
      </c>
      <c r="T318" s="10">
        <v>56519.43</v>
      </c>
      <c r="U318" s="10">
        <v>62095.75</v>
      </c>
    </row>
    <row r="319" spans="1:21" x14ac:dyDescent="0.2">
      <c r="A319" s="48" t="s">
        <v>519</v>
      </c>
      <c r="B319" s="2" t="s">
        <v>1049</v>
      </c>
      <c r="C319" s="4" t="s">
        <v>66</v>
      </c>
      <c r="D319" s="15" t="s">
        <v>15</v>
      </c>
      <c r="E319" s="4" t="s">
        <v>16</v>
      </c>
      <c r="F319" s="1">
        <v>21.59</v>
      </c>
      <c r="G319" s="1">
        <v>24.914999999999999</v>
      </c>
      <c r="H319" s="1">
        <v>24.925000000000001</v>
      </c>
      <c r="I319" s="1">
        <v>28.24</v>
      </c>
      <c r="J319" s="1">
        <v>28.25</v>
      </c>
      <c r="K319" s="1">
        <v>31.565000000000001</v>
      </c>
      <c r="L319" s="1">
        <v>31.575000000000003</v>
      </c>
      <c r="M319" s="1">
        <v>34.880000000000003</v>
      </c>
      <c r="N319" s="1">
        <v>44907.199999999997</v>
      </c>
      <c r="O319" s="1">
        <v>51819.244999999995</v>
      </c>
      <c r="P319" s="1">
        <v>51819.254999999997</v>
      </c>
      <c r="Q319" s="10">
        <v>58731.29</v>
      </c>
      <c r="R319" s="10">
        <v>58731.3</v>
      </c>
      <c r="S319" s="10">
        <v>65643.34</v>
      </c>
      <c r="T319" s="10">
        <v>65643.349999999991</v>
      </c>
      <c r="U319" s="10">
        <v>72555.38</v>
      </c>
    </row>
    <row r="320" spans="1:21" x14ac:dyDescent="0.2">
      <c r="A320" s="48" t="s">
        <v>520</v>
      </c>
      <c r="B320" s="2" t="s">
        <v>521</v>
      </c>
      <c r="C320" s="4" t="s">
        <v>14</v>
      </c>
      <c r="D320" s="15" t="s">
        <v>27</v>
      </c>
      <c r="E320" s="4" t="s">
        <v>16</v>
      </c>
      <c r="F320" s="1">
        <v>16.43</v>
      </c>
      <c r="G320" s="1">
        <v>18.920000000000002</v>
      </c>
      <c r="H320" s="1">
        <v>18.930000000000003</v>
      </c>
      <c r="I320" s="1">
        <v>21.41</v>
      </c>
      <c r="J320" s="1">
        <v>21.42</v>
      </c>
      <c r="K320" s="1">
        <v>23.91</v>
      </c>
      <c r="L320" s="1">
        <v>23.92</v>
      </c>
      <c r="M320" s="1">
        <v>26.4</v>
      </c>
      <c r="N320" s="1">
        <v>34174.400000000001</v>
      </c>
      <c r="O320" s="1">
        <v>39353.600000000006</v>
      </c>
      <c r="P320" s="1">
        <v>39353.610000000008</v>
      </c>
      <c r="Q320" s="10">
        <v>44532.800000000003</v>
      </c>
      <c r="R320" s="10">
        <v>44532.810000000005</v>
      </c>
      <c r="S320" s="10">
        <v>49717.404999999999</v>
      </c>
      <c r="T320" s="10">
        <v>49717.415000000001</v>
      </c>
      <c r="U320" s="10">
        <v>54902</v>
      </c>
    </row>
    <row r="321" spans="1:21" x14ac:dyDescent="0.2">
      <c r="A321" s="48" t="s">
        <v>522</v>
      </c>
      <c r="B321" s="2" t="s">
        <v>523</v>
      </c>
      <c r="C321" s="4" t="s">
        <v>34</v>
      </c>
      <c r="D321" s="15" t="s">
        <v>39</v>
      </c>
      <c r="E321" s="4" t="s">
        <v>36</v>
      </c>
      <c r="F321" s="1">
        <v>25</v>
      </c>
      <c r="G321" s="1">
        <v>28.85</v>
      </c>
      <c r="H321" s="1">
        <v>28.860000000000003</v>
      </c>
      <c r="I321" s="1">
        <v>32.700000000000003</v>
      </c>
      <c r="J321" s="1">
        <v>32.71</v>
      </c>
      <c r="K321" s="1">
        <v>36.56</v>
      </c>
      <c r="L321" s="1">
        <v>36.57</v>
      </c>
      <c r="M321" s="1">
        <v>40.409999999999997</v>
      </c>
      <c r="N321" s="1">
        <v>52000</v>
      </c>
      <c r="O321" s="1">
        <v>60013.035000000003</v>
      </c>
      <c r="P321" s="1">
        <v>60013.045000000006</v>
      </c>
      <c r="Q321" s="10">
        <v>68026.070000000007</v>
      </c>
      <c r="R321" s="10">
        <v>68026.080000000002</v>
      </c>
      <c r="S321" s="10">
        <v>76039.11</v>
      </c>
      <c r="T321" s="10">
        <v>76039.12</v>
      </c>
      <c r="U321" s="10">
        <v>84052.14</v>
      </c>
    </row>
    <row r="322" spans="1:21" x14ac:dyDescent="0.2">
      <c r="A322" s="48" t="s">
        <v>524</v>
      </c>
      <c r="B322" s="2" t="s">
        <v>525</v>
      </c>
      <c r="C322" s="4" t="s">
        <v>66</v>
      </c>
      <c r="D322" s="15" t="s">
        <v>100</v>
      </c>
      <c r="E322" s="4" t="s">
        <v>16</v>
      </c>
      <c r="F322" s="1">
        <v>25</v>
      </c>
      <c r="G322" s="1">
        <v>28.85</v>
      </c>
      <c r="H322" s="1">
        <v>28.860000000000003</v>
      </c>
      <c r="I322" s="1">
        <v>32.700000000000003</v>
      </c>
      <c r="J322" s="1">
        <v>32.71</v>
      </c>
      <c r="K322" s="1">
        <v>36.56</v>
      </c>
      <c r="L322" s="1">
        <v>36.57</v>
      </c>
      <c r="M322" s="1">
        <v>40.409999999999997</v>
      </c>
      <c r="N322" s="1">
        <v>52000</v>
      </c>
      <c r="O322" s="1">
        <v>60013.035000000003</v>
      </c>
      <c r="P322" s="1">
        <v>60013.045000000006</v>
      </c>
      <c r="Q322" s="10">
        <v>68026.070000000007</v>
      </c>
      <c r="R322" s="10">
        <v>68026.080000000002</v>
      </c>
      <c r="S322" s="10">
        <v>76039.11</v>
      </c>
      <c r="T322" s="10">
        <v>76039.12</v>
      </c>
      <c r="U322" s="6">
        <v>84052.14</v>
      </c>
    </row>
    <row r="323" spans="1:21" x14ac:dyDescent="0.2">
      <c r="A323" s="48" t="s">
        <v>526</v>
      </c>
      <c r="B323" s="2" t="s">
        <v>527</v>
      </c>
      <c r="C323" s="4" t="s">
        <v>66</v>
      </c>
      <c r="D323" s="15" t="s">
        <v>204</v>
      </c>
      <c r="E323" s="4" t="s">
        <v>16</v>
      </c>
      <c r="F323" s="1">
        <v>29.04</v>
      </c>
      <c r="G323" s="1">
        <v>33.515000000000001</v>
      </c>
      <c r="H323" s="1">
        <v>33.524999999999999</v>
      </c>
      <c r="I323" s="1">
        <v>37.99</v>
      </c>
      <c r="J323" s="1">
        <v>38</v>
      </c>
      <c r="K323" s="1">
        <v>42.465000000000003</v>
      </c>
      <c r="L323" s="1">
        <v>42.475000000000001</v>
      </c>
      <c r="M323" s="1">
        <v>46.93</v>
      </c>
      <c r="N323" s="1">
        <v>60403.199999999997</v>
      </c>
      <c r="O323" s="1">
        <v>69708.19</v>
      </c>
      <c r="P323" s="1">
        <v>69708.2</v>
      </c>
      <c r="Q323" s="10">
        <v>79013.179999999993</v>
      </c>
      <c r="R323" s="10">
        <v>79013.189999999988</v>
      </c>
      <c r="S323" s="10">
        <v>88318.18</v>
      </c>
      <c r="T323" s="10">
        <v>88318.189999999988</v>
      </c>
      <c r="U323" s="6">
        <v>97623.17</v>
      </c>
    </row>
    <row r="324" spans="1:21" x14ac:dyDescent="0.2">
      <c r="A324" s="48" t="s">
        <v>528</v>
      </c>
      <c r="B324" s="2" t="s">
        <v>529</v>
      </c>
      <c r="C324" s="4" t="s">
        <v>14</v>
      </c>
      <c r="D324" s="15" t="s">
        <v>31</v>
      </c>
      <c r="E324" s="4" t="s">
        <v>16</v>
      </c>
      <c r="F324" s="1">
        <v>19.13</v>
      </c>
      <c r="G324" s="1">
        <v>21.81</v>
      </c>
      <c r="H324" s="1">
        <v>21.82</v>
      </c>
      <c r="I324" s="1">
        <v>24.49</v>
      </c>
      <c r="J324" s="1">
        <v>24.5</v>
      </c>
      <c r="K324" s="1">
        <v>27.175000000000001</v>
      </c>
      <c r="L324" s="1">
        <v>27.185000000000002</v>
      </c>
      <c r="M324" s="1">
        <v>29.85</v>
      </c>
      <c r="N324" s="1">
        <v>39790.400000000001</v>
      </c>
      <c r="O324" s="1">
        <v>45366.740000000005</v>
      </c>
      <c r="P324" s="1">
        <v>45366.750000000007</v>
      </c>
      <c r="Q324" s="10">
        <v>50943.08</v>
      </c>
      <c r="R324" s="10">
        <v>50943.090000000004</v>
      </c>
      <c r="S324" s="10">
        <v>56519.42</v>
      </c>
      <c r="T324" s="10">
        <v>56519.43</v>
      </c>
      <c r="U324" s="6">
        <v>62095.75</v>
      </c>
    </row>
    <row r="325" spans="1:21" x14ac:dyDescent="0.2">
      <c r="A325" s="48" t="s">
        <v>530</v>
      </c>
      <c r="B325" s="2" t="s">
        <v>531</v>
      </c>
      <c r="C325" s="4" t="s">
        <v>109</v>
      </c>
      <c r="D325" s="15" t="s">
        <v>532</v>
      </c>
      <c r="E325" s="4" t="s">
        <v>16</v>
      </c>
      <c r="F325" s="1">
        <v>38.86</v>
      </c>
      <c r="G325" s="1"/>
      <c r="H325" s="1"/>
      <c r="I325" s="1"/>
      <c r="J325" s="1"/>
      <c r="K325" s="1"/>
      <c r="L325" s="1"/>
      <c r="M325" s="1">
        <v>55.85</v>
      </c>
      <c r="N325" s="1">
        <v>80831.491719199985</v>
      </c>
      <c r="O325" s="1"/>
      <c r="P325" s="1"/>
      <c r="Q325" s="10"/>
      <c r="R325" s="10"/>
      <c r="S325" s="10"/>
      <c r="T325" s="10"/>
      <c r="U325" s="10">
        <v>116170.41613999999</v>
      </c>
    </row>
    <row r="326" spans="1:21" x14ac:dyDescent="0.2">
      <c r="A326" s="48" t="s">
        <v>536</v>
      </c>
      <c r="B326" s="2" t="s">
        <v>537</v>
      </c>
      <c r="C326" s="4" t="s">
        <v>14</v>
      </c>
      <c r="D326" s="15" t="s">
        <v>168</v>
      </c>
      <c r="E326" s="4" t="s">
        <v>16</v>
      </c>
      <c r="F326" s="1">
        <v>15.06</v>
      </c>
      <c r="G326" s="1">
        <v>17.170000000000002</v>
      </c>
      <c r="H326" s="1">
        <v>17.180000000000003</v>
      </c>
      <c r="I326" s="1">
        <v>19.28</v>
      </c>
      <c r="J326" s="1">
        <v>19.290000000000003</v>
      </c>
      <c r="K326" s="1">
        <v>21.400000000000002</v>
      </c>
      <c r="L326" s="1">
        <v>21.410000000000004</v>
      </c>
      <c r="M326" s="1">
        <v>23.51</v>
      </c>
      <c r="N326" s="1">
        <v>31324.799999999999</v>
      </c>
      <c r="O326" s="1">
        <v>35718.565000000002</v>
      </c>
      <c r="P326" s="1">
        <v>35718.575000000004</v>
      </c>
      <c r="Q326" s="10">
        <v>40112.33</v>
      </c>
      <c r="R326" s="10">
        <v>40112.340000000004</v>
      </c>
      <c r="S326" s="10">
        <v>44506.095000000001</v>
      </c>
      <c r="T326" s="10">
        <v>44506.105000000003</v>
      </c>
      <c r="U326" s="10">
        <v>48899.85</v>
      </c>
    </row>
    <row r="327" spans="1:21" x14ac:dyDescent="0.2">
      <c r="A327" s="48" t="s">
        <v>538</v>
      </c>
      <c r="B327" s="2" t="s">
        <v>539</v>
      </c>
      <c r="C327" s="4" t="s">
        <v>34</v>
      </c>
      <c r="D327" s="15" t="s">
        <v>82</v>
      </c>
      <c r="E327" s="4" t="s">
        <v>36</v>
      </c>
      <c r="F327" s="1">
        <v>49.83</v>
      </c>
      <c r="G327" s="1">
        <v>57.69</v>
      </c>
      <c r="H327" s="1">
        <v>57.699999999999996</v>
      </c>
      <c r="I327" s="1">
        <v>65.55</v>
      </c>
      <c r="J327" s="1">
        <v>65.56</v>
      </c>
      <c r="K327" s="1">
        <v>73.42</v>
      </c>
      <c r="L327" s="1">
        <v>73.430000000000007</v>
      </c>
      <c r="M327" s="1">
        <v>81.28</v>
      </c>
      <c r="N327" s="1">
        <v>103646.39999999999</v>
      </c>
      <c r="O327" s="1">
        <v>119998.08499999999</v>
      </c>
      <c r="P327" s="1">
        <v>119998.09499999999</v>
      </c>
      <c r="Q327" s="10">
        <v>136349.76999999999</v>
      </c>
      <c r="R327" s="10">
        <v>136349.78</v>
      </c>
      <c r="S327" s="10">
        <v>152701.46000000002</v>
      </c>
      <c r="T327" s="10">
        <v>152701.47000000003</v>
      </c>
      <c r="U327" s="10">
        <v>169053.14</v>
      </c>
    </row>
    <row r="328" spans="1:21" x14ac:dyDescent="0.2">
      <c r="A328" s="48" t="s">
        <v>541</v>
      </c>
      <c r="B328" s="2" t="s">
        <v>542</v>
      </c>
      <c r="C328" s="4" t="s">
        <v>34</v>
      </c>
      <c r="D328" s="15">
        <v>14</v>
      </c>
      <c r="E328" s="4" t="s">
        <v>36</v>
      </c>
      <c r="F328" s="1">
        <v>25</v>
      </c>
      <c r="G328" s="1">
        <v>28.85</v>
      </c>
      <c r="H328" s="1">
        <v>28.860000000000003</v>
      </c>
      <c r="I328" s="1">
        <v>32.700000000000003</v>
      </c>
      <c r="J328" s="1">
        <v>32.71</v>
      </c>
      <c r="K328" s="1">
        <v>36.56</v>
      </c>
      <c r="L328" s="1">
        <v>36.57</v>
      </c>
      <c r="M328" s="1">
        <v>40.409999999999997</v>
      </c>
      <c r="N328" s="1">
        <v>52000</v>
      </c>
      <c r="O328" s="1">
        <v>60013.035000000003</v>
      </c>
      <c r="P328" s="1">
        <v>60013.045000000006</v>
      </c>
      <c r="Q328" s="10">
        <v>68026.070000000007</v>
      </c>
      <c r="R328" s="10">
        <v>68026.080000000002</v>
      </c>
      <c r="S328" s="10">
        <v>76039.11</v>
      </c>
      <c r="T328" s="10">
        <v>76039.12</v>
      </c>
      <c r="U328" s="10">
        <v>84052.14</v>
      </c>
    </row>
    <row r="329" spans="1:21" x14ac:dyDescent="0.2">
      <c r="A329" s="48" t="s">
        <v>543</v>
      </c>
      <c r="B329" s="2" t="s">
        <v>544</v>
      </c>
      <c r="C329" s="4" t="s">
        <v>34</v>
      </c>
      <c r="D329" s="15" t="s">
        <v>37</v>
      </c>
      <c r="E329" s="4" t="s">
        <v>36</v>
      </c>
      <c r="F329" s="1">
        <v>29.04</v>
      </c>
      <c r="G329" s="1">
        <v>33.515000000000001</v>
      </c>
      <c r="H329" s="1">
        <v>33.524999999999999</v>
      </c>
      <c r="I329" s="1">
        <v>37.99</v>
      </c>
      <c r="J329" s="1">
        <v>38</v>
      </c>
      <c r="K329" s="1">
        <v>42.465000000000003</v>
      </c>
      <c r="L329" s="1">
        <v>42.475000000000001</v>
      </c>
      <c r="M329" s="1">
        <v>46.93</v>
      </c>
      <c r="N329" s="1">
        <v>60403.199999999997</v>
      </c>
      <c r="O329" s="1">
        <v>69708.19</v>
      </c>
      <c r="P329" s="1">
        <v>69708.2</v>
      </c>
      <c r="Q329" s="10">
        <v>79013.179999999993</v>
      </c>
      <c r="R329" s="10">
        <v>79013.189999999988</v>
      </c>
      <c r="S329" s="10">
        <v>88318.18</v>
      </c>
      <c r="T329" s="10">
        <v>88318.189999999988</v>
      </c>
      <c r="U329" s="10">
        <v>97623.17</v>
      </c>
    </row>
    <row r="330" spans="1:21" x14ac:dyDescent="0.2">
      <c r="A330" s="48" t="s">
        <v>545</v>
      </c>
      <c r="B330" s="2" t="s">
        <v>546</v>
      </c>
      <c r="C330" s="4" t="s">
        <v>34</v>
      </c>
      <c r="D330" s="15" t="s">
        <v>38</v>
      </c>
      <c r="E330" s="4" t="s">
        <v>36</v>
      </c>
      <c r="F330" s="1">
        <v>32.31</v>
      </c>
      <c r="G330" s="1">
        <v>37.734999999999999</v>
      </c>
      <c r="H330" s="1">
        <v>37.744999999999997</v>
      </c>
      <c r="I330" s="1">
        <v>43.16</v>
      </c>
      <c r="J330" s="1">
        <v>43.169999999999995</v>
      </c>
      <c r="K330" s="1">
        <v>48.589999999999996</v>
      </c>
      <c r="L330" s="1">
        <v>48.599999999999994</v>
      </c>
      <c r="M330" s="1">
        <v>54.01</v>
      </c>
      <c r="N330" s="1">
        <v>67204.800000000003</v>
      </c>
      <c r="O330" s="1">
        <v>78489.02</v>
      </c>
      <c r="P330" s="1">
        <v>78489.03</v>
      </c>
      <c r="Q330" s="10">
        <v>89773.24</v>
      </c>
      <c r="R330" s="10">
        <v>89773.25</v>
      </c>
      <c r="S330" s="10">
        <v>101057.45999999999</v>
      </c>
      <c r="T330" s="10">
        <v>101057.46999999999</v>
      </c>
      <c r="U330" s="10">
        <v>112341.67</v>
      </c>
    </row>
    <row r="331" spans="1:21" x14ac:dyDescent="0.2">
      <c r="A331" s="48" t="s">
        <v>547</v>
      </c>
      <c r="B331" s="2" t="s">
        <v>548</v>
      </c>
      <c r="C331" s="4" t="s">
        <v>14</v>
      </c>
      <c r="D331" s="15" t="s">
        <v>31</v>
      </c>
      <c r="E331" s="4" t="s">
        <v>16</v>
      </c>
      <c r="F331" s="1">
        <v>19.13</v>
      </c>
      <c r="G331" s="1">
        <v>21.81</v>
      </c>
      <c r="H331" s="1">
        <v>21.82</v>
      </c>
      <c r="I331" s="1">
        <v>24.49</v>
      </c>
      <c r="J331" s="1">
        <v>24.5</v>
      </c>
      <c r="K331" s="1">
        <v>27.175000000000001</v>
      </c>
      <c r="L331" s="1">
        <v>27.185000000000002</v>
      </c>
      <c r="M331" s="1">
        <v>29.85</v>
      </c>
      <c r="N331" s="1">
        <v>39790.400000000001</v>
      </c>
      <c r="O331" s="1">
        <v>45366.740000000005</v>
      </c>
      <c r="P331" s="1">
        <v>45366.750000000007</v>
      </c>
      <c r="Q331" s="10">
        <v>50943.08</v>
      </c>
      <c r="R331" s="10">
        <v>50943.090000000004</v>
      </c>
      <c r="S331" s="10">
        <v>56519.42</v>
      </c>
      <c r="T331" s="10">
        <v>56519.43</v>
      </c>
      <c r="U331" s="10">
        <v>62095.75</v>
      </c>
    </row>
    <row r="332" spans="1:21" x14ac:dyDescent="0.2">
      <c r="A332" s="48" t="s">
        <v>550</v>
      </c>
      <c r="B332" s="2" t="s">
        <v>551</v>
      </c>
      <c r="C332" s="4" t="s">
        <v>34</v>
      </c>
      <c r="D332" s="15" t="s">
        <v>105</v>
      </c>
      <c r="E332" s="4" t="s">
        <v>16</v>
      </c>
      <c r="F332" s="1">
        <v>21.59</v>
      </c>
      <c r="G332" s="1">
        <v>24.914999999999999</v>
      </c>
      <c r="H332" s="1">
        <v>24.925000000000001</v>
      </c>
      <c r="I332" s="1">
        <v>28.24</v>
      </c>
      <c r="J332" s="1">
        <v>28.25</v>
      </c>
      <c r="K332" s="1">
        <v>31.565000000000001</v>
      </c>
      <c r="L332" s="1">
        <v>31.575000000000003</v>
      </c>
      <c r="M332" s="1">
        <v>34.880000000000003</v>
      </c>
      <c r="N332" s="1">
        <v>44907.199999999997</v>
      </c>
      <c r="O332" s="1">
        <v>51819.244999999995</v>
      </c>
      <c r="P332" s="1">
        <v>51819.254999999997</v>
      </c>
      <c r="Q332" s="10">
        <v>58731.29</v>
      </c>
      <c r="R332" s="10">
        <v>58731.3</v>
      </c>
      <c r="S332" s="10">
        <v>65643.34</v>
      </c>
      <c r="T332" s="10">
        <v>65643.349999999991</v>
      </c>
      <c r="U332" s="10">
        <v>72555.38</v>
      </c>
    </row>
    <row r="333" spans="1:21" x14ac:dyDescent="0.2">
      <c r="A333" s="48" t="s">
        <v>549</v>
      </c>
      <c r="B333" s="2" t="s">
        <v>1050</v>
      </c>
      <c r="C333" s="4" t="s">
        <v>34</v>
      </c>
      <c r="D333" s="15" t="s">
        <v>105</v>
      </c>
      <c r="E333" s="4" t="s">
        <v>16</v>
      </c>
      <c r="F333" s="1">
        <v>21.59</v>
      </c>
      <c r="G333" s="1">
        <v>24.914999999999999</v>
      </c>
      <c r="H333" s="1">
        <v>24.925000000000001</v>
      </c>
      <c r="I333" s="1">
        <v>28.24</v>
      </c>
      <c r="J333" s="1">
        <v>28.25</v>
      </c>
      <c r="K333" s="1">
        <v>31.565000000000001</v>
      </c>
      <c r="L333" s="1">
        <v>31.575000000000003</v>
      </c>
      <c r="M333" s="1">
        <v>34.880000000000003</v>
      </c>
      <c r="N333" s="1">
        <v>44907.199999999997</v>
      </c>
      <c r="O333" s="1">
        <v>51819.244999999995</v>
      </c>
      <c r="P333" s="1">
        <v>51819.254999999997</v>
      </c>
      <c r="Q333" s="10">
        <v>58731.29</v>
      </c>
      <c r="R333" s="10">
        <v>58731.3</v>
      </c>
      <c r="S333" s="10">
        <v>65643.34</v>
      </c>
      <c r="T333" s="10">
        <v>65643.349999999991</v>
      </c>
      <c r="U333" s="10">
        <v>72555.38</v>
      </c>
    </row>
    <row r="334" spans="1:21" x14ac:dyDescent="0.2">
      <c r="A334" s="50" t="s">
        <v>238</v>
      </c>
      <c r="B334" s="2" t="s">
        <v>936</v>
      </c>
      <c r="C334" s="4" t="s">
        <v>34</v>
      </c>
      <c r="D334" s="15" t="s">
        <v>50</v>
      </c>
      <c r="E334" s="4" t="s">
        <v>36</v>
      </c>
      <c r="F334" s="1">
        <v>36.81</v>
      </c>
      <c r="G334" s="1">
        <v>42.995000000000005</v>
      </c>
      <c r="H334" s="1">
        <v>43.005000000000003</v>
      </c>
      <c r="I334" s="1">
        <v>49.18</v>
      </c>
      <c r="J334" s="1">
        <v>49.19</v>
      </c>
      <c r="K334" s="1">
        <v>55.364999999999995</v>
      </c>
      <c r="L334" s="1">
        <v>55.374999999999993</v>
      </c>
      <c r="M334" s="1">
        <v>61.54</v>
      </c>
      <c r="N334" s="1">
        <v>76564.800000000003</v>
      </c>
      <c r="O334" s="1">
        <v>89425.86</v>
      </c>
      <c r="P334" s="1">
        <v>89425.87</v>
      </c>
      <c r="Q334" s="10">
        <v>102286.92</v>
      </c>
      <c r="R334" s="10">
        <v>102286.93</v>
      </c>
      <c r="S334" s="10">
        <v>115147.98499999999</v>
      </c>
      <c r="T334" s="10">
        <v>115147.99499999998</v>
      </c>
      <c r="U334" s="6">
        <v>128009.04</v>
      </c>
    </row>
    <row r="335" spans="1:21" x14ac:dyDescent="0.2">
      <c r="A335" s="48" t="s">
        <v>552</v>
      </c>
      <c r="B335" s="2" t="s">
        <v>553</v>
      </c>
      <c r="C335" s="4" t="s">
        <v>34</v>
      </c>
      <c r="D335" s="15" t="s">
        <v>47</v>
      </c>
      <c r="E335" s="4" t="s">
        <v>36</v>
      </c>
      <c r="F335" s="1">
        <v>33.159999999999997</v>
      </c>
      <c r="G335" s="1">
        <v>38.269999999999996</v>
      </c>
      <c r="H335" s="1">
        <v>38.279999999999994</v>
      </c>
      <c r="I335" s="1">
        <v>43.38</v>
      </c>
      <c r="J335" s="1">
        <v>43.39</v>
      </c>
      <c r="K335" s="1">
        <v>48.495000000000005</v>
      </c>
      <c r="L335" s="1">
        <v>48.505000000000003</v>
      </c>
      <c r="M335" s="1">
        <v>53.6</v>
      </c>
      <c r="N335" s="1">
        <v>68972.800000000003</v>
      </c>
      <c r="O335" s="1">
        <v>79599.864999999991</v>
      </c>
      <c r="P335" s="1">
        <v>79599.874999999985</v>
      </c>
      <c r="Q335" s="10">
        <v>90226.93</v>
      </c>
      <c r="R335" s="10">
        <v>90226.939999999988</v>
      </c>
      <c r="S335" s="10">
        <v>100854.005</v>
      </c>
      <c r="T335" s="10">
        <v>100854.015</v>
      </c>
      <c r="U335" s="10">
        <v>111481.07</v>
      </c>
    </row>
    <row r="336" spans="1:21" x14ac:dyDescent="0.2">
      <c r="A336" s="48" t="s">
        <v>540</v>
      </c>
      <c r="B336" s="2" t="s">
        <v>1051</v>
      </c>
      <c r="C336" s="4" t="s">
        <v>34</v>
      </c>
      <c r="D336" s="15" t="s">
        <v>50</v>
      </c>
      <c r="E336" s="4" t="s">
        <v>36</v>
      </c>
      <c r="F336" s="1">
        <v>36.81</v>
      </c>
      <c r="G336" s="1">
        <v>42.995000000000005</v>
      </c>
      <c r="H336" s="1">
        <v>43.005000000000003</v>
      </c>
      <c r="I336" s="1">
        <v>49.18</v>
      </c>
      <c r="J336" s="1">
        <v>49.19</v>
      </c>
      <c r="K336" s="1">
        <v>55.364999999999995</v>
      </c>
      <c r="L336" s="1">
        <v>55.374999999999993</v>
      </c>
      <c r="M336" s="1">
        <v>61.54</v>
      </c>
      <c r="N336" s="1">
        <v>76564.800000000003</v>
      </c>
      <c r="O336" s="1">
        <v>89425.86</v>
      </c>
      <c r="P336" s="1">
        <v>89425.87</v>
      </c>
      <c r="Q336" s="10">
        <v>102286.92</v>
      </c>
      <c r="R336" s="10">
        <v>102286.93</v>
      </c>
      <c r="S336" s="10">
        <v>115147.98499999999</v>
      </c>
      <c r="T336" s="10">
        <v>115147.99499999998</v>
      </c>
      <c r="U336" s="10">
        <v>128009.04</v>
      </c>
    </row>
    <row r="337" spans="1:21" x14ac:dyDescent="0.2">
      <c r="A337" s="48" t="s">
        <v>554</v>
      </c>
      <c r="B337" s="2" t="s">
        <v>555</v>
      </c>
      <c r="C337" s="4" t="s">
        <v>14</v>
      </c>
      <c r="D337" s="15" t="s">
        <v>168</v>
      </c>
      <c r="E337" s="4" t="s">
        <v>16</v>
      </c>
      <c r="F337" s="1">
        <v>15.06</v>
      </c>
      <c r="G337" s="1">
        <v>17.170000000000002</v>
      </c>
      <c r="H337" s="1">
        <v>17.180000000000003</v>
      </c>
      <c r="I337" s="1">
        <v>19.28</v>
      </c>
      <c r="J337" s="1">
        <v>19.290000000000003</v>
      </c>
      <c r="K337" s="1">
        <v>21.400000000000002</v>
      </c>
      <c r="L337" s="1">
        <v>21.410000000000004</v>
      </c>
      <c r="M337" s="1">
        <v>23.51</v>
      </c>
      <c r="N337" s="1">
        <v>31324.799999999999</v>
      </c>
      <c r="O337" s="1">
        <v>35718.565000000002</v>
      </c>
      <c r="P337" s="1">
        <v>35718.575000000004</v>
      </c>
      <c r="Q337" s="10">
        <v>40112.33</v>
      </c>
      <c r="R337" s="10">
        <v>40112.340000000004</v>
      </c>
      <c r="S337" s="10">
        <v>44506.095000000001</v>
      </c>
      <c r="T337" s="10">
        <v>44506.105000000003</v>
      </c>
      <c r="U337" s="10">
        <v>48899.85</v>
      </c>
    </row>
    <row r="338" spans="1:21" x14ac:dyDescent="0.2">
      <c r="A338" s="48" t="s">
        <v>556</v>
      </c>
      <c r="B338" s="2" t="s">
        <v>557</v>
      </c>
      <c r="C338" s="4" t="s">
        <v>14</v>
      </c>
      <c r="D338" s="15" t="s">
        <v>27</v>
      </c>
      <c r="E338" s="4" t="s">
        <v>16</v>
      </c>
      <c r="F338" s="1">
        <v>16.43</v>
      </c>
      <c r="G338" s="1">
        <v>18.920000000000002</v>
      </c>
      <c r="H338" s="1">
        <v>18.930000000000003</v>
      </c>
      <c r="I338" s="1">
        <v>21.41</v>
      </c>
      <c r="J338" s="1">
        <v>21.42</v>
      </c>
      <c r="K338" s="1">
        <v>23.91</v>
      </c>
      <c r="L338" s="1">
        <v>23.92</v>
      </c>
      <c r="M338" s="1">
        <v>26.4</v>
      </c>
      <c r="N338" s="1">
        <v>34174.400000000001</v>
      </c>
      <c r="O338" s="1">
        <v>39353.600000000006</v>
      </c>
      <c r="P338" s="1">
        <v>39353.610000000008</v>
      </c>
      <c r="Q338" s="10">
        <v>44532.800000000003</v>
      </c>
      <c r="R338" s="10">
        <v>44532.810000000005</v>
      </c>
      <c r="S338" s="10">
        <v>49717.404999999999</v>
      </c>
      <c r="T338" s="10">
        <v>49717.415000000001</v>
      </c>
      <c r="U338" s="10">
        <v>54902</v>
      </c>
    </row>
    <row r="339" spans="1:21" x14ac:dyDescent="0.2">
      <c r="A339" s="48" t="s">
        <v>558</v>
      </c>
      <c r="B339" s="2" t="s">
        <v>559</v>
      </c>
      <c r="C339" s="4" t="s">
        <v>14</v>
      </c>
      <c r="D339" s="15" t="s">
        <v>72</v>
      </c>
      <c r="E339" s="4" t="s">
        <v>16</v>
      </c>
      <c r="F339" s="1">
        <v>15</v>
      </c>
      <c r="G339" s="1">
        <v>16.425000000000001</v>
      </c>
      <c r="H339" s="1">
        <v>16.435000000000002</v>
      </c>
      <c r="I339" s="1">
        <v>17.850000000000001</v>
      </c>
      <c r="J339" s="1">
        <v>17.860000000000003</v>
      </c>
      <c r="K339" s="1">
        <v>19.28</v>
      </c>
      <c r="L339" s="1">
        <v>19.290000000000003</v>
      </c>
      <c r="M339" s="1">
        <v>20.7</v>
      </c>
      <c r="N339" s="1">
        <v>31200</v>
      </c>
      <c r="O339" s="1">
        <v>34163.044999999998</v>
      </c>
      <c r="P339" s="1">
        <v>34163.055</v>
      </c>
      <c r="Q339" s="10">
        <v>37126.089999999997</v>
      </c>
      <c r="R339" s="10">
        <v>37126.1</v>
      </c>
      <c r="S339" s="10">
        <v>40089.134999999995</v>
      </c>
      <c r="T339" s="10">
        <v>40089.144999999997</v>
      </c>
      <c r="U339" s="10">
        <v>43052.17</v>
      </c>
    </row>
    <row r="340" spans="1:21" x14ac:dyDescent="0.2">
      <c r="A340" s="48" t="s">
        <v>560</v>
      </c>
      <c r="B340" s="2" t="s">
        <v>561</v>
      </c>
      <c r="C340" s="4" t="s">
        <v>14</v>
      </c>
      <c r="D340" s="15" t="s">
        <v>31</v>
      </c>
      <c r="E340" s="4" t="s">
        <v>16</v>
      </c>
      <c r="F340" s="1">
        <v>19.13</v>
      </c>
      <c r="G340" s="1">
        <v>21.81</v>
      </c>
      <c r="H340" s="1">
        <v>21.82</v>
      </c>
      <c r="I340" s="1">
        <v>24.49</v>
      </c>
      <c r="J340" s="1">
        <v>24.5</v>
      </c>
      <c r="K340" s="1">
        <v>27.175000000000001</v>
      </c>
      <c r="L340" s="1">
        <v>27.185000000000002</v>
      </c>
      <c r="M340" s="1">
        <v>29.85</v>
      </c>
      <c r="N340" s="1">
        <v>39790.400000000001</v>
      </c>
      <c r="O340" s="1">
        <v>45366.740000000005</v>
      </c>
      <c r="P340" s="1">
        <v>45366.750000000007</v>
      </c>
      <c r="Q340" s="10">
        <v>50943.08</v>
      </c>
      <c r="R340" s="10">
        <v>50943.090000000004</v>
      </c>
      <c r="S340" s="10">
        <v>56519.42</v>
      </c>
      <c r="T340" s="10">
        <v>56519.43</v>
      </c>
      <c r="U340" s="10">
        <v>62095.75</v>
      </c>
    </row>
    <row r="341" spans="1:21" x14ac:dyDescent="0.2">
      <c r="A341" s="48" t="s">
        <v>562</v>
      </c>
      <c r="B341" s="2" t="s">
        <v>563</v>
      </c>
      <c r="C341" s="4" t="s">
        <v>34</v>
      </c>
      <c r="D341" s="15" t="s">
        <v>37</v>
      </c>
      <c r="E341" s="4" t="s">
        <v>36</v>
      </c>
      <c r="F341" s="1">
        <v>29.04</v>
      </c>
      <c r="G341" s="1">
        <v>33.515000000000001</v>
      </c>
      <c r="H341" s="1">
        <v>33.524999999999999</v>
      </c>
      <c r="I341" s="1">
        <v>37.99</v>
      </c>
      <c r="J341" s="1">
        <v>38</v>
      </c>
      <c r="K341" s="1">
        <v>42.465000000000003</v>
      </c>
      <c r="L341" s="1">
        <v>42.475000000000001</v>
      </c>
      <c r="M341" s="1">
        <v>46.93</v>
      </c>
      <c r="N341" s="1">
        <v>60403.199999999997</v>
      </c>
      <c r="O341" s="1">
        <v>69708.19</v>
      </c>
      <c r="P341" s="1">
        <v>69708.2</v>
      </c>
      <c r="Q341" s="10">
        <v>79013.179999999993</v>
      </c>
      <c r="R341" s="10">
        <v>79013.189999999988</v>
      </c>
      <c r="S341" s="10">
        <v>88318.18</v>
      </c>
      <c r="T341" s="10">
        <v>88318.189999999988</v>
      </c>
      <c r="U341" s="10">
        <v>97623.17</v>
      </c>
    </row>
    <row r="342" spans="1:21" x14ac:dyDescent="0.2">
      <c r="A342" s="48" t="s">
        <v>564</v>
      </c>
      <c r="B342" s="2" t="s">
        <v>565</v>
      </c>
      <c r="C342" s="4" t="s">
        <v>34</v>
      </c>
      <c r="D342" s="15" t="s">
        <v>39</v>
      </c>
      <c r="E342" s="4" t="s">
        <v>36</v>
      </c>
      <c r="F342" s="1">
        <v>25</v>
      </c>
      <c r="G342" s="1">
        <v>28.85</v>
      </c>
      <c r="H342" s="1">
        <v>28.860000000000003</v>
      </c>
      <c r="I342" s="1">
        <v>32.700000000000003</v>
      </c>
      <c r="J342" s="1">
        <v>32.71</v>
      </c>
      <c r="K342" s="1">
        <v>36.56</v>
      </c>
      <c r="L342" s="1">
        <v>36.57</v>
      </c>
      <c r="M342" s="1">
        <v>40.409999999999997</v>
      </c>
      <c r="N342" s="1">
        <v>52000</v>
      </c>
      <c r="O342" s="1">
        <v>60013.035000000003</v>
      </c>
      <c r="P342" s="1">
        <v>60013.045000000006</v>
      </c>
      <c r="Q342" s="10">
        <v>68026.070000000007</v>
      </c>
      <c r="R342" s="10">
        <v>68026.080000000002</v>
      </c>
      <c r="S342" s="10">
        <v>76039.11</v>
      </c>
      <c r="T342" s="10">
        <v>76039.12</v>
      </c>
      <c r="U342" s="10">
        <v>84052.14</v>
      </c>
    </row>
    <row r="343" spans="1:21" x14ac:dyDescent="0.2">
      <c r="A343" s="48" t="s">
        <v>566</v>
      </c>
      <c r="B343" s="2" t="s">
        <v>567</v>
      </c>
      <c r="C343" s="4" t="s">
        <v>34</v>
      </c>
      <c r="D343" s="15" t="s">
        <v>39</v>
      </c>
      <c r="E343" s="4" t="s">
        <v>36</v>
      </c>
      <c r="F343" s="1">
        <v>25</v>
      </c>
      <c r="G343" s="1">
        <v>28.85</v>
      </c>
      <c r="H343" s="1">
        <v>28.860000000000003</v>
      </c>
      <c r="I343" s="1">
        <v>32.700000000000003</v>
      </c>
      <c r="J343" s="1">
        <v>32.71</v>
      </c>
      <c r="K343" s="1">
        <v>36.56</v>
      </c>
      <c r="L343" s="1">
        <v>36.57</v>
      </c>
      <c r="M343" s="1">
        <v>40.409999999999997</v>
      </c>
      <c r="N343" s="1">
        <v>52000</v>
      </c>
      <c r="O343" s="1">
        <v>60013.035000000003</v>
      </c>
      <c r="P343" s="1">
        <v>60013.045000000006</v>
      </c>
      <c r="Q343" s="10">
        <v>68026.070000000007</v>
      </c>
      <c r="R343" s="10">
        <v>68026.080000000002</v>
      </c>
      <c r="S343" s="10">
        <v>76039.11</v>
      </c>
      <c r="T343" s="10">
        <v>76039.12</v>
      </c>
      <c r="U343" s="10">
        <v>84052.14</v>
      </c>
    </row>
    <row r="344" spans="1:21" x14ac:dyDescent="0.2">
      <c r="A344" s="48" t="s">
        <v>568</v>
      </c>
      <c r="B344" s="2" t="s">
        <v>569</v>
      </c>
      <c r="C344" s="4" t="s">
        <v>14</v>
      </c>
      <c r="D344" s="15" t="s">
        <v>17</v>
      </c>
      <c r="E344" s="4" t="s">
        <v>16</v>
      </c>
      <c r="F344" s="1">
        <v>17.89</v>
      </c>
      <c r="G344" s="1">
        <v>20.395</v>
      </c>
      <c r="H344" s="1">
        <v>20.405000000000001</v>
      </c>
      <c r="I344" s="1">
        <v>22.9</v>
      </c>
      <c r="J344" s="1">
        <v>22.91</v>
      </c>
      <c r="K344" s="1">
        <v>25.41</v>
      </c>
      <c r="L344" s="1">
        <v>25.42</v>
      </c>
      <c r="M344" s="1">
        <v>27.91</v>
      </c>
      <c r="N344" s="1">
        <v>37211.200000000004</v>
      </c>
      <c r="O344" s="1">
        <v>42421.600000000006</v>
      </c>
      <c r="P344" s="1">
        <v>42421.610000000008</v>
      </c>
      <c r="Q344" s="10">
        <v>47632</v>
      </c>
      <c r="R344" s="10">
        <v>47632.01</v>
      </c>
      <c r="S344" s="10">
        <v>52844.775000000001</v>
      </c>
      <c r="T344" s="10">
        <v>52844.785000000003</v>
      </c>
      <c r="U344" s="10">
        <v>58057.54</v>
      </c>
    </row>
    <row r="345" spans="1:21" x14ac:dyDescent="0.2">
      <c r="A345" s="48" t="s">
        <v>570</v>
      </c>
      <c r="B345" s="2" t="s">
        <v>571</v>
      </c>
      <c r="C345" s="4" t="s">
        <v>14</v>
      </c>
      <c r="D345" s="15" t="s">
        <v>15</v>
      </c>
      <c r="E345" s="4" t="s">
        <v>16</v>
      </c>
      <c r="F345" s="1">
        <v>21.59</v>
      </c>
      <c r="G345" s="1">
        <v>24.914999999999999</v>
      </c>
      <c r="H345" s="1">
        <v>24.925000000000001</v>
      </c>
      <c r="I345" s="1">
        <v>28.24</v>
      </c>
      <c r="J345" s="1">
        <v>28.25</v>
      </c>
      <c r="K345" s="1">
        <v>31.565000000000001</v>
      </c>
      <c r="L345" s="1">
        <v>31.575000000000003</v>
      </c>
      <c r="M345" s="1">
        <v>34.880000000000003</v>
      </c>
      <c r="N345" s="1">
        <v>44907.199999999997</v>
      </c>
      <c r="O345" s="1">
        <v>51819.244999999995</v>
      </c>
      <c r="P345" s="1">
        <v>51819.254999999997</v>
      </c>
      <c r="Q345" s="10">
        <v>58731.29</v>
      </c>
      <c r="R345" s="10">
        <v>58731.3</v>
      </c>
      <c r="S345" s="10">
        <v>65643.34</v>
      </c>
      <c r="T345" s="10">
        <v>65643.349999999991</v>
      </c>
      <c r="U345" s="6">
        <v>72555.38</v>
      </c>
    </row>
    <row r="346" spans="1:21" x14ac:dyDescent="0.2">
      <c r="A346" s="48" t="s">
        <v>572</v>
      </c>
      <c r="B346" s="2" t="s">
        <v>573</v>
      </c>
      <c r="C346" s="4" t="s">
        <v>34</v>
      </c>
      <c r="D346" s="15" t="s">
        <v>105</v>
      </c>
      <c r="E346" s="4" t="s">
        <v>16</v>
      </c>
      <c r="F346" s="1">
        <v>21.59</v>
      </c>
      <c r="G346" s="1">
        <v>24.914999999999999</v>
      </c>
      <c r="H346" s="1">
        <v>24.925000000000001</v>
      </c>
      <c r="I346" s="1">
        <v>28.24</v>
      </c>
      <c r="J346" s="1">
        <v>28.25</v>
      </c>
      <c r="K346" s="1">
        <v>31.565000000000001</v>
      </c>
      <c r="L346" s="1">
        <v>31.575000000000003</v>
      </c>
      <c r="M346" s="1">
        <v>34.880000000000003</v>
      </c>
      <c r="N346" s="1">
        <v>44907.199999999997</v>
      </c>
      <c r="O346" s="1">
        <v>51819.244999999995</v>
      </c>
      <c r="P346" s="1">
        <v>51819.254999999997</v>
      </c>
      <c r="Q346" s="10">
        <v>58731.29</v>
      </c>
      <c r="R346" s="10">
        <v>58731.3</v>
      </c>
      <c r="S346" s="10">
        <v>65643.34</v>
      </c>
      <c r="T346" s="10">
        <v>65643.349999999991</v>
      </c>
      <c r="U346" s="10">
        <v>72555.38</v>
      </c>
    </row>
    <row r="347" spans="1:21" x14ac:dyDescent="0.2">
      <c r="A347" s="48" t="s">
        <v>751</v>
      </c>
      <c r="B347" s="2" t="s">
        <v>1052</v>
      </c>
      <c r="C347" s="4" t="s">
        <v>14</v>
      </c>
      <c r="D347" s="15" t="s">
        <v>17</v>
      </c>
      <c r="E347" s="4" t="s">
        <v>16</v>
      </c>
      <c r="F347" s="1">
        <v>17.89</v>
      </c>
      <c r="G347" s="1">
        <v>20.395</v>
      </c>
      <c r="H347" s="1">
        <v>20.405000000000001</v>
      </c>
      <c r="I347" s="1">
        <v>22.9</v>
      </c>
      <c r="J347" s="1">
        <v>22.91</v>
      </c>
      <c r="K347" s="1">
        <v>25.41</v>
      </c>
      <c r="L347" s="1">
        <v>25.42</v>
      </c>
      <c r="M347" s="1">
        <v>27.91</v>
      </c>
      <c r="N347" s="1">
        <v>37211.200000000004</v>
      </c>
      <c r="O347" s="1">
        <v>42421.600000000006</v>
      </c>
      <c r="P347" s="1">
        <v>42421.610000000008</v>
      </c>
      <c r="Q347" s="10">
        <v>47632</v>
      </c>
      <c r="R347" s="10">
        <v>47632.01</v>
      </c>
      <c r="S347" s="10">
        <v>52844.775000000001</v>
      </c>
      <c r="T347" s="10">
        <v>52844.785000000003</v>
      </c>
      <c r="U347" s="10">
        <v>58057.54</v>
      </c>
    </row>
    <row r="348" spans="1:21" x14ac:dyDescent="0.2">
      <c r="A348" s="48" t="s">
        <v>752</v>
      </c>
      <c r="B348" s="2" t="s">
        <v>1053</v>
      </c>
      <c r="C348" s="4" t="s">
        <v>14</v>
      </c>
      <c r="D348" s="15" t="s">
        <v>31</v>
      </c>
      <c r="E348" s="4" t="s">
        <v>16</v>
      </c>
      <c r="F348" s="1">
        <v>19.13</v>
      </c>
      <c r="G348" s="1">
        <v>21.81</v>
      </c>
      <c r="H348" s="1">
        <v>21.82</v>
      </c>
      <c r="I348" s="1">
        <v>24.49</v>
      </c>
      <c r="J348" s="1">
        <v>24.5</v>
      </c>
      <c r="K348" s="1">
        <v>27.175000000000001</v>
      </c>
      <c r="L348" s="1">
        <v>27.185000000000002</v>
      </c>
      <c r="M348" s="1">
        <v>29.85</v>
      </c>
      <c r="N348" s="1">
        <v>39790.400000000001</v>
      </c>
      <c r="O348" s="1">
        <v>45366.740000000005</v>
      </c>
      <c r="P348" s="1">
        <v>45366.750000000007</v>
      </c>
      <c r="Q348" s="10">
        <v>50943.08</v>
      </c>
      <c r="R348" s="10">
        <v>50943.090000000004</v>
      </c>
      <c r="S348" s="10">
        <v>56519.42</v>
      </c>
      <c r="T348" s="10">
        <v>56519.43</v>
      </c>
      <c r="U348" s="10">
        <v>62095.75</v>
      </c>
    </row>
    <row r="349" spans="1:21" x14ac:dyDescent="0.2">
      <c r="A349" s="48" t="s">
        <v>753</v>
      </c>
      <c r="B349" s="2" t="s">
        <v>1074</v>
      </c>
      <c r="C349" s="4" t="s">
        <v>14</v>
      </c>
      <c r="D349" s="15" t="s">
        <v>15</v>
      </c>
      <c r="E349" s="4" t="s">
        <v>16</v>
      </c>
      <c r="F349" s="1">
        <v>21.59</v>
      </c>
      <c r="G349" s="1">
        <v>24.914999999999999</v>
      </c>
      <c r="H349" s="1">
        <v>24.925000000000001</v>
      </c>
      <c r="I349" s="1">
        <v>28.24</v>
      </c>
      <c r="J349" s="1">
        <v>28.25</v>
      </c>
      <c r="K349" s="1">
        <v>31.565000000000001</v>
      </c>
      <c r="L349" s="1">
        <v>31.575000000000003</v>
      </c>
      <c r="M349" s="1">
        <v>34.880000000000003</v>
      </c>
      <c r="N349" s="1">
        <v>44907.199999999997</v>
      </c>
      <c r="O349" s="1">
        <v>51819.244999999995</v>
      </c>
      <c r="P349" s="1">
        <v>51819.254999999997</v>
      </c>
      <c r="Q349" s="10">
        <v>58731.29</v>
      </c>
      <c r="R349" s="10">
        <v>58731.3</v>
      </c>
      <c r="S349" s="10">
        <v>65643.34</v>
      </c>
      <c r="T349" s="10">
        <v>65643.349999999991</v>
      </c>
      <c r="U349" s="10">
        <v>72555.38</v>
      </c>
    </row>
    <row r="350" spans="1:21" x14ac:dyDescent="0.2">
      <c r="A350" s="48" t="s">
        <v>754</v>
      </c>
      <c r="B350" s="2" t="s">
        <v>1054</v>
      </c>
      <c r="C350" s="4" t="s">
        <v>34</v>
      </c>
      <c r="D350" s="15" t="s">
        <v>37</v>
      </c>
      <c r="E350" s="4" t="s">
        <v>36</v>
      </c>
      <c r="F350" s="1">
        <v>29.04</v>
      </c>
      <c r="G350" s="1">
        <v>33.515000000000001</v>
      </c>
      <c r="H350" s="1">
        <v>33.524999999999999</v>
      </c>
      <c r="I350" s="1">
        <v>37.99</v>
      </c>
      <c r="J350" s="1">
        <v>38</v>
      </c>
      <c r="K350" s="1">
        <v>42.465000000000003</v>
      </c>
      <c r="L350" s="1">
        <v>42.475000000000001</v>
      </c>
      <c r="M350" s="1">
        <v>46.93</v>
      </c>
      <c r="N350" s="1">
        <v>60403.199999999997</v>
      </c>
      <c r="O350" s="1">
        <v>69708.19</v>
      </c>
      <c r="P350" s="1">
        <v>69708.2</v>
      </c>
      <c r="Q350" s="10">
        <v>79013.179999999993</v>
      </c>
      <c r="R350" s="10">
        <v>79013.189999999988</v>
      </c>
      <c r="S350" s="10">
        <v>88318.18</v>
      </c>
      <c r="T350" s="10">
        <v>88318.189999999988</v>
      </c>
      <c r="U350" s="10">
        <v>97623.17</v>
      </c>
    </row>
    <row r="351" spans="1:21" x14ac:dyDescent="0.2">
      <c r="A351" s="48" t="s">
        <v>574</v>
      </c>
      <c r="B351" s="2" t="s">
        <v>575</v>
      </c>
      <c r="C351" s="4" t="s">
        <v>34</v>
      </c>
      <c r="D351" s="15" t="s">
        <v>37</v>
      </c>
      <c r="E351" s="4" t="s">
        <v>36</v>
      </c>
      <c r="F351" s="1">
        <v>29.04</v>
      </c>
      <c r="G351" s="1">
        <v>33.515000000000001</v>
      </c>
      <c r="H351" s="1">
        <v>33.524999999999999</v>
      </c>
      <c r="I351" s="1">
        <v>37.99</v>
      </c>
      <c r="J351" s="1">
        <v>38</v>
      </c>
      <c r="K351" s="1">
        <v>42.465000000000003</v>
      </c>
      <c r="L351" s="1">
        <v>42.475000000000001</v>
      </c>
      <c r="M351" s="1">
        <v>46.93</v>
      </c>
      <c r="N351" s="1">
        <v>60403.199999999997</v>
      </c>
      <c r="O351" s="1">
        <v>69708.19</v>
      </c>
      <c r="P351" s="1">
        <v>69708.2</v>
      </c>
      <c r="Q351" s="10">
        <v>79013.179999999993</v>
      </c>
      <c r="R351" s="10">
        <v>79013.189999999988</v>
      </c>
      <c r="S351" s="10">
        <v>88318.18</v>
      </c>
      <c r="T351" s="10">
        <v>88318.189999999988</v>
      </c>
      <c r="U351" s="6">
        <v>97623.17</v>
      </c>
    </row>
    <row r="352" spans="1:21" x14ac:dyDescent="0.2">
      <c r="A352" s="48" t="s">
        <v>740</v>
      </c>
      <c r="B352" s="2" t="s">
        <v>741</v>
      </c>
      <c r="C352" s="4" t="s">
        <v>34</v>
      </c>
      <c r="D352" s="15" t="s">
        <v>35</v>
      </c>
      <c r="E352" s="4" t="s">
        <v>36</v>
      </c>
      <c r="F352" s="1">
        <v>36.729999999999997</v>
      </c>
      <c r="G352" s="1">
        <v>42.9</v>
      </c>
      <c r="H352" s="1">
        <v>42.91</v>
      </c>
      <c r="I352" s="1">
        <v>49.07</v>
      </c>
      <c r="J352" s="1">
        <v>49.08</v>
      </c>
      <c r="K352" s="1">
        <v>55.25</v>
      </c>
      <c r="L352" s="1">
        <v>55.26</v>
      </c>
      <c r="M352" s="1">
        <v>61.42</v>
      </c>
      <c r="N352" s="1">
        <v>76398.399999999994</v>
      </c>
      <c r="O352" s="1">
        <v>89234.86</v>
      </c>
      <c r="P352" s="1">
        <v>89234.87</v>
      </c>
      <c r="Q352" s="10">
        <v>102071.32</v>
      </c>
      <c r="R352" s="10">
        <v>102071.33</v>
      </c>
      <c r="S352" s="10">
        <v>114907.785</v>
      </c>
      <c r="T352" s="10">
        <v>114907.795</v>
      </c>
      <c r="U352" s="6">
        <v>127744.24</v>
      </c>
    </row>
    <row r="353" spans="1:21" x14ac:dyDescent="0.2">
      <c r="A353" s="48" t="s">
        <v>576</v>
      </c>
      <c r="B353" s="2" t="s">
        <v>577</v>
      </c>
      <c r="C353" s="4" t="s">
        <v>34</v>
      </c>
      <c r="D353" s="15" t="s">
        <v>360</v>
      </c>
      <c r="E353" s="4" t="s">
        <v>16</v>
      </c>
      <c r="F353" s="1">
        <v>15</v>
      </c>
      <c r="G353" s="1"/>
      <c r="H353" s="1"/>
      <c r="I353" s="1"/>
      <c r="J353" s="1"/>
      <c r="K353" s="1"/>
      <c r="L353" s="1"/>
      <c r="M353" s="1">
        <v>25.75</v>
      </c>
      <c r="N353" s="1">
        <v>31200</v>
      </c>
      <c r="O353" s="1"/>
      <c r="P353" s="1"/>
      <c r="Q353" s="10"/>
      <c r="R353" s="10"/>
      <c r="S353" s="10"/>
      <c r="T353" s="10"/>
      <c r="U353" s="1">
        <v>53560</v>
      </c>
    </row>
    <row r="354" spans="1:21" x14ac:dyDescent="0.2">
      <c r="A354" s="48" t="s">
        <v>866</v>
      </c>
      <c r="B354" s="2" t="s">
        <v>868</v>
      </c>
      <c r="C354" s="4" t="s">
        <v>34</v>
      </c>
      <c r="D354" s="15" t="s">
        <v>82</v>
      </c>
      <c r="E354" s="4" t="s">
        <v>36</v>
      </c>
      <c r="F354" s="1">
        <v>49.83</v>
      </c>
      <c r="G354" s="1">
        <v>57.69</v>
      </c>
      <c r="H354" s="1">
        <v>57.699999999999996</v>
      </c>
      <c r="I354" s="1">
        <v>65.55</v>
      </c>
      <c r="J354" s="1">
        <v>65.56</v>
      </c>
      <c r="K354" s="1">
        <v>73.42</v>
      </c>
      <c r="L354" s="1">
        <v>73.430000000000007</v>
      </c>
      <c r="M354" s="1">
        <v>81.28</v>
      </c>
      <c r="N354" s="1">
        <v>103646.39999999999</v>
      </c>
      <c r="O354" s="1">
        <v>119998.08499999999</v>
      </c>
      <c r="P354" s="1">
        <v>119998.09499999999</v>
      </c>
      <c r="Q354" s="10">
        <v>136349.76999999999</v>
      </c>
      <c r="R354" s="10">
        <v>136349.78</v>
      </c>
      <c r="S354" s="10">
        <v>152701.46000000002</v>
      </c>
      <c r="T354" s="10">
        <v>152701.47000000003</v>
      </c>
      <c r="U354" s="10">
        <v>169053.14</v>
      </c>
    </row>
    <row r="355" spans="1:21" x14ac:dyDescent="0.2">
      <c r="A355" s="48" t="s">
        <v>929</v>
      </c>
      <c r="B355" s="2" t="s">
        <v>933</v>
      </c>
      <c r="C355" s="4" t="s">
        <v>14</v>
      </c>
      <c r="D355" s="15" t="s">
        <v>185</v>
      </c>
      <c r="E355" s="4" t="s">
        <v>16</v>
      </c>
      <c r="F355" s="1">
        <v>29.36</v>
      </c>
      <c r="G355" s="1">
        <v>33.879999999999995</v>
      </c>
      <c r="H355" s="1">
        <v>33.889999999999993</v>
      </c>
      <c r="I355" s="1">
        <v>38.4</v>
      </c>
      <c r="J355" s="1">
        <v>38.409999999999997</v>
      </c>
      <c r="K355" s="1">
        <v>42.924999999999997</v>
      </c>
      <c r="L355" s="1">
        <v>42.934999999999995</v>
      </c>
      <c r="M355" s="1">
        <v>47.44</v>
      </c>
      <c r="N355" s="1">
        <v>61068.800000000003</v>
      </c>
      <c r="O355" s="1">
        <v>70472.195000000007</v>
      </c>
      <c r="P355" s="1">
        <v>70472.205000000002</v>
      </c>
      <c r="Q355" s="10">
        <v>79875.59</v>
      </c>
      <c r="R355" s="10">
        <v>79875.599999999991</v>
      </c>
      <c r="S355" s="10">
        <v>89278.984999999986</v>
      </c>
      <c r="T355" s="10">
        <v>89278.994999999981</v>
      </c>
      <c r="U355" s="10">
        <v>98682.37</v>
      </c>
    </row>
    <row r="356" spans="1:21" x14ac:dyDescent="0.2">
      <c r="A356" s="48" t="s">
        <v>930</v>
      </c>
      <c r="B356" s="2" t="s">
        <v>934</v>
      </c>
      <c r="C356" s="4" t="s">
        <v>14</v>
      </c>
      <c r="D356" s="15" t="s">
        <v>357</v>
      </c>
      <c r="E356" s="4" t="s">
        <v>16</v>
      </c>
      <c r="F356" s="1">
        <v>33.159999999999997</v>
      </c>
      <c r="G356" s="1">
        <v>38.269999999999996</v>
      </c>
      <c r="H356" s="1">
        <v>38.279999999999994</v>
      </c>
      <c r="I356" s="1">
        <v>43.38</v>
      </c>
      <c r="J356" s="1">
        <v>43.39</v>
      </c>
      <c r="K356" s="1">
        <v>48.495000000000005</v>
      </c>
      <c r="L356" s="1">
        <v>48.505000000000003</v>
      </c>
      <c r="M356" s="1">
        <v>53.6</v>
      </c>
      <c r="N356" s="1">
        <v>68972.800000000003</v>
      </c>
      <c r="O356" s="1">
        <v>79599.864999999991</v>
      </c>
      <c r="P356" s="1">
        <v>79599.874999999985</v>
      </c>
      <c r="Q356" s="10">
        <v>90226.93</v>
      </c>
      <c r="R356" s="10">
        <v>90226.939999999988</v>
      </c>
      <c r="S356" s="10">
        <v>100854.005</v>
      </c>
      <c r="T356" s="10">
        <v>100854.015</v>
      </c>
      <c r="U356" s="10">
        <v>111481.07</v>
      </c>
    </row>
    <row r="357" spans="1:21" x14ac:dyDescent="0.2">
      <c r="A357" s="48" t="s">
        <v>927</v>
      </c>
      <c r="B357" s="2" t="s">
        <v>931</v>
      </c>
      <c r="C357" s="4" t="s">
        <v>14</v>
      </c>
      <c r="D357" s="15" t="s">
        <v>18</v>
      </c>
      <c r="E357" s="4" t="s">
        <v>16</v>
      </c>
      <c r="F357" s="1">
        <v>23.18</v>
      </c>
      <c r="G357" s="1">
        <v>26.425000000000001</v>
      </c>
      <c r="H357" s="1">
        <v>26.435000000000002</v>
      </c>
      <c r="I357" s="1">
        <v>29.67</v>
      </c>
      <c r="J357" s="1">
        <v>29.680000000000003</v>
      </c>
      <c r="K357" s="1">
        <v>32.925000000000004</v>
      </c>
      <c r="L357" s="1">
        <v>32.935000000000002</v>
      </c>
      <c r="M357" s="1">
        <v>36.17</v>
      </c>
      <c r="N357" s="1">
        <v>48214.400000000001</v>
      </c>
      <c r="O357" s="1">
        <v>54967.16</v>
      </c>
      <c r="P357" s="1">
        <v>54967.170000000006</v>
      </c>
      <c r="Q357" s="10">
        <v>61719.92</v>
      </c>
      <c r="R357" s="10">
        <v>61719.93</v>
      </c>
      <c r="S357" s="10">
        <v>68472.69</v>
      </c>
      <c r="T357" s="10">
        <v>68472.7</v>
      </c>
      <c r="U357" s="10">
        <v>75225.45</v>
      </c>
    </row>
    <row r="358" spans="1:21" x14ac:dyDescent="0.2">
      <c r="A358" s="48" t="s">
        <v>928</v>
      </c>
      <c r="B358" s="2" t="s">
        <v>932</v>
      </c>
      <c r="C358" s="4" t="s">
        <v>14</v>
      </c>
      <c r="D358" s="15" t="s">
        <v>19</v>
      </c>
      <c r="E358" s="4" t="s">
        <v>16</v>
      </c>
      <c r="F358" s="1">
        <v>25.65</v>
      </c>
      <c r="G358" s="1">
        <v>29.599999999999998</v>
      </c>
      <c r="H358" s="1">
        <v>29.61</v>
      </c>
      <c r="I358" s="1">
        <v>33.549999999999997</v>
      </c>
      <c r="J358" s="1">
        <v>33.559999999999995</v>
      </c>
      <c r="K358" s="1">
        <v>37.504999999999995</v>
      </c>
      <c r="L358" s="1">
        <v>37.514999999999993</v>
      </c>
      <c r="M358" s="1">
        <v>41.45</v>
      </c>
      <c r="N358" s="1">
        <v>53352</v>
      </c>
      <c r="O358" s="1">
        <v>61567.67</v>
      </c>
      <c r="P358" s="1">
        <v>61567.68</v>
      </c>
      <c r="Q358" s="10">
        <v>69783.34</v>
      </c>
      <c r="R358" s="10">
        <v>69783.349999999991</v>
      </c>
      <c r="S358" s="10">
        <v>77999.014999999985</v>
      </c>
      <c r="T358" s="10">
        <v>77999.02499999998</v>
      </c>
      <c r="U358" s="10">
        <v>86214.68</v>
      </c>
    </row>
    <row r="359" spans="1:21" x14ac:dyDescent="0.2">
      <c r="A359" s="48" t="s">
        <v>579</v>
      </c>
      <c r="B359" s="2" t="s">
        <v>1080</v>
      </c>
      <c r="C359" s="4" t="s">
        <v>34</v>
      </c>
      <c r="D359" s="15" t="s">
        <v>37</v>
      </c>
      <c r="E359" s="4" t="s">
        <v>36</v>
      </c>
      <c r="F359" s="1">
        <v>29.04</v>
      </c>
      <c r="G359" s="1">
        <v>33.515000000000001</v>
      </c>
      <c r="H359" s="1">
        <v>33.524999999999999</v>
      </c>
      <c r="I359" s="1">
        <v>37.99</v>
      </c>
      <c r="J359" s="1">
        <v>38</v>
      </c>
      <c r="K359" s="1">
        <v>42.465000000000003</v>
      </c>
      <c r="L359" s="1">
        <v>42.475000000000001</v>
      </c>
      <c r="M359" s="1">
        <v>46.93</v>
      </c>
      <c r="N359" s="1">
        <v>60403.199999999997</v>
      </c>
      <c r="O359" s="1">
        <v>69708.19</v>
      </c>
      <c r="P359" s="1">
        <v>69708.2</v>
      </c>
      <c r="Q359" s="10">
        <v>79013.179999999993</v>
      </c>
      <c r="R359" s="10">
        <v>79013.189999999988</v>
      </c>
      <c r="S359" s="10">
        <v>88318.18</v>
      </c>
      <c r="T359" s="10">
        <v>88318.189999999988</v>
      </c>
      <c r="U359" s="6">
        <v>97623.17</v>
      </c>
    </row>
    <row r="360" spans="1:21" x14ac:dyDescent="0.2">
      <c r="A360" s="48" t="s">
        <v>578</v>
      </c>
      <c r="B360" s="2" t="s">
        <v>1055</v>
      </c>
      <c r="C360" s="4" t="s">
        <v>14</v>
      </c>
      <c r="D360" s="15" t="s">
        <v>17</v>
      </c>
      <c r="E360" s="4" t="s">
        <v>16</v>
      </c>
      <c r="F360" s="1">
        <v>17.89</v>
      </c>
      <c r="G360" s="1">
        <v>20.395</v>
      </c>
      <c r="H360" s="1">
        <v>20.405000000000001</v>
      </c>
      <c r="I360" s="1">
        <v>22.9</v>
      </c>
      <c r="J360" s="1">
        <v>22.91</v>
      </c>
      <c r="K360" s="1">
        <v>25.41</v>
      </c>
      <c r="L360" s="1">
        <v>25.42</v>
      </c>
      <c r="M360" s="1">
        <v>27.91</v>
      </c>
      <c r="N360" s="1">
        <v>37211.200000000004</v>
      </c>
      <c r="O360" s="1">
        <v>42421.600000000006</v>
      </c>
      <c r="P360" s="1">
        <v>42421.610000000008</v>
      </c>
      <c r="Q360" s="10">
        <v>47632</v>
      </c>
      <c r="R360" s="10">
        <v>47632.01</v>
      </c>
      <c r="S360" s="10">
        <v>52844.775000000001</v>
      </c>
      <c r="T360" s="10">
        <v>52844.785000000003</v>
      </c>
      <c r="U360" s="10">
        <v>58057.54</v>
      </c>
    </row>
    <row r="361" spans="1:21" x14ac:dyDescent="0.2">
      <c r="A361" s="48" t="s">
        <v>580</v>
      </c>
      <c r="B361" s="2" t="s">
        <v>581</v>
      </c>
      <c r="C361" s="4" t="s">
        <v>14</v>
      </c>
      <c r="D361" s="15" t="s">
        <v>31</v>
      </c>
      <c r="E361" s="4" t="s">
        <v>16</v>
      </c>
      <c r="F361" s="1">
        <v>19.13</v>
      </c>
      <c r="G361" s="1">
        <v>21.81</v>
      </c>
      <c r="H361" s="1">
        <v>21.82</v>
      </c>
      <c r="I361" s="1">
        <v>24.49</v>
      </c>
      <c r="J361" s="1">
        <v>24.5</v>
      </c>
      <c r="K361" s="1">
        <v>27.175000000000001</v>
      </c>
      <c r="L361" s="1">
        <v>27.185000000000002</v>
      </c>
      <c r="M361" s="1">
        <v>29.85</v>
      </c>
      <c r="N361" s="1">
        <v>39790.400000000001</v>
      </c>
      <c r="O361" s="1">
        <v>45366.740000000005</v>
      </c>
      <c r="P361" s="1">
        <v>45366.750000000007</v>
      </c>
      <c r="Q361" s="10">
        <v>50943.08</v>
      </c>
      <c r="R361" s="10">
        <v>50943.090000000004</v>
      </c>
      <c r="S361" s="10">
        <v>56519.42</v>
      </c>
      <c r="T361" s="10">
        <v>56519.43</v>
      </c>
      <c r="U361" s="10">
        <v>62095.75</v>
      </c>
    </row>
    <row r="362" spans="1:21" x14ac:dyDescent="0.2">
      <c r="A362" s="48" t="s">
        <v>582</v>
      </c>
      <c r="B362" s="2" t="s">
        <v>583</v>
      </c>
      <c r="C362" s="4" t="s">
        <v>66</v>
      </c>
      <c r="D362" s="15" t="s">
        <v>15</v>
      </c>
      <c r="E362" s="4" t="s">
        <v>16</v>
      </c>
      <c r="F362" s="1">
        <v>21.59</v>
      </c>
      <c r="G362" s="1">
        <v>24.914999999999999</v>
      </c>
      <c r="H362" s="1">
        <v>24.925000000000001</v>
      </c>
      <c r="I362" s="1">
        <v>28.24</v>
      </c>
      <c r="J362" s="1">
        <v>28.25</v>
      </c>
      <c r="K362" s="1">
        <v>31.565000000000001</v>
      </c>
      <c r="L362" s="1">
        <v>31.575000000000003</v>
      </c>
      <c r="M362" s="1">
        <v>34.880000000000003</v>
      </c>
      <c r="N362" s="1">
        <v>44907.199999999997</v>
      </c>
      <c r="O362" s="1">
        <v>51819.244999999995</v>
      </c>
      <c r="P362" s="1">
        <v>51819.254999999997</v>
      </c>
      <c r="Q362" s="10">
        <v>58731.29</v>
      </c>
      <c r="R362" s="10">
        <v>58731.3</v>
      </c>
      <c r="S362" s="10">
        <v>65643.34</v>
      </c>
      <c r="T362" s="10">
        <v>65643.349999999991</v>
      </c>
      <c r="U362" s="10">
        <v>72555.38</v>
      </c>
    </row>
    <row r="363" spans="1:21" x14ac:dyDescent="0.2">
      <c r="A363" s="48" t="s">
        <v>609</v>
      </c>
      <c r="B363" s="2" t="s">
        <v>584</v>
      </c>
      <c r="C363" s="4" t="s">
        <v>34</v>
      </c>
      <c r="D363" s="15" t="s">
        <v>38</v>
      </c>
      <c r="E363" s="4" t="s">
        <v>36</v>
      </c>
      <c r="F363" s="1">
        <v>32.31</v>
      </c>
      <c r="G363" s="1">
        <v>37.734999999999999</v>
      </c>
      <c r="H363" s="1">
        <v>37.744999999999997</v>
      </c>
      <c r="I363" s="1">
        <v>43.16</v>
      </c>
      <c r="J363" s="1">
        <v>43.169999999999995</v>
      </c>
      <c r="K363" s="1">
        <v>48.589999999999996</v>
      </c>
      <c r="L363" s="1">
        <v>48.599999999999994</v>
      </c>
      <c r="M363" s="1">
        <v>54.01</v>
      </c>
      <c r="N363" s="1">
        <v>67204.800000000003</v>
      </c>
      <c r="O363" s="1">
        <v>78489.02</v>
      </c>
      <c r="P363" s="1">
        <v>78489.03</v>
      </c>
      <c r="Q363" s="10">
        <v>89773.24</v>
      </c>
      <c r="R363" s="10">
        <v>89773.25</v>
      </c>
      <c r="S363" s="10">
        <v>101057.45999999999</v>
      </c>
      <c r="T363" s="10">
        <v>101057.46999999999</v>
      </c>
      <c r="U363" s="10">
        <v>112341.67</v>
      </c>
    </row>
    <row r="364" spans="1:21" x14ac:dyDescent="0.2">
      <c r="A364" s="48" t="s">
        <v>749</v>
      </c>
      <c r="B364" s="2" t="s">
        <v>750</v>
      </c>
      <c r="C364" s="4" t="s">
        <v>34</v>
      </c>
      <c r="D364" s="15" t="s">
        <v>262</v>
      </c>
      <c r="E364" s="4" t="s">
        <v>36</v>
      </c>
      <c r="F364" s="1">
        <v>72.39</v>
      </c>
      <c r="G364" s="1">
        <v>85.784999999999997</v>
      </c>
      <c r="H364" s="1">
        <v>85.795000000000002</v>
      </c>
      <c r="I364" s="1">
        <v>99.18</v>
      </c>
      <c r="J364" s="1">
        <v>99.190000000000012</v>
      </c>
      <c r="K364" s="1">
        <v>112.575</v>
      </c>
      <c r="L364" s="1">
        <v>112.58500000000001</v>
      </c>
      <c r="M364" s="1">
        <v>125.96</v>
      </c>
      <c r="N364" s="1">
        <v>150571.20000000001</v>
      </c>
      <c r="O364" s="1">
        <v>178427.94</v>
      </c>
      <c r="P364" s="1">
        <v>178427.95</v>
      </c>
      <c r="Q364" s="10">
        <v>206284.68</v>
      </c>
      <c r="R364" s="10">
        <v>206284.69</v>
      </c>
      <c r="S364" s="10">
        <v>234141.43</v>
      </c>
      <c r="T364" s="10">
        <v>234141.44</v>
      </c>
      <c r="U364" s="6">
        <v>261998.17</v>
      </c>
    </row>
    <row r="365" spans="1:21" x14ac:dyDescent="0.2">
      <c r="A365" s="48" t="s">
        <v>585</v>
      </c>
      <c r="B365" s="2" t="s">
        <v>1056</v>
      </c>
      <c r="C365" s="4" t="s">
        <v>14</v>
      </c>
      <c r="D365" s="15" t="s">
        <v>15</v>
      </c>
      <c r="E365" s="4" t="s">
        <v>16</v>
      </c>
      <c r="F365" s="1">
        <v>21.59</v>
      </c>
      <c r="G365" s="1">
        <v>24.914999999999999</v>
      </c>
      <c r="H365" s="1">
        <v>24.925000000000001</v>
      </c>
      <c r="I365" s="1">
        <v>28.24</v>
      </c>
      <c r="J365" s="1">
        <v>28.25</v>
      </c>
      <c r="K365" s="1">
        <v>31.565000000000001</v>
      </c>
      <c r="L365" s="1">
        <v>31.575000000000003</v>
      </c>
      <c r="M365" s="1">
        <v>34.880000000000003</v>
      </c>
      <c r="N365" s="1">
        <v>44907.199999999997</v>
      </c>
      <c r="O365" s="1">
        <v>51819.244999999995</v>
      </c>
      <c r="P365" s="1">
        <v>51819.254999999997</v>
      </c>
      <c r="Q365" s="10">
        <v>58731.29</v>
      </c>
      <c r="R365" s="10">
        <v>58731.3</v>
      </c>
      <c r="S365" s="10">
        <v>65643.34</v>
      </c>
      <c r="T365" s="10">
        <v>65643.349999999991</v>
      </c>
      <c r="U365" s="10">
        <v>72555.38</v>
      </c>
    </row>
    <row r="366" spans="1:21" x14ac:dyDescent="0.2">
      <c r="A366" s="48" t="s">
        <v>829</v>
      </c>
      <c r="B366" s="2" t="s">
        <v>854</v>
      </c>
      <c r="C366" s="4" t="s">
        <v>34</v>
      </c>
      <c r="D366" s="15" t="s">
        <v>76</v>
      </c>
      <c r="E366" s="4" t="s">
        <v>36</v>
      </c>
      <c r="F366" s="1">
        <v>48.04</v>
      </c>
      <c r="G366" s="1">
        <v>56.269999999999996</v>
      </c>
      <c r="H366" s="1">
        <v>56.279999999999994</v>
      </c>
      <c r="I366" s="1">
        <v>64.5</v>
      </c>
      <c r="J366" s="1">
        <v>64.510000000000005</v>
      </c>
      <c r="K366" s="1">
        <v>72.740000000000009</v>
      </c>
      <c r="L366" s="1">
        <v>72.750000000000014</v>
      </c>
      <c r="M366" s="1">
        <v>80.97</v>
      </c>
      <c r="N366" s="1">
        <v>99923.199999999997</v>
      </c>
      <c r="O366" s="1">
        <v>117045.70000000001</v>
      </c>
      <c r="P366" s="1">
        <v>117045.71</v>
      </c>
      <c r="Q366" s="10">
        <v>134168.20000000001</v>
      </c>
      <c r="R366" s="10">
        <v>134168.21000000002</v>
      </c>
      <c r="S366" s="10">
        <v>151290.71000000002</v>
      </c>
      <c r="T366" s="10">
        <v>151290.72000000003</v>
      </c>
      <c r="U366" s="6">
        <v>168413.21</v>
      </c>
    </row>
    <row r="367" spans="1:21" x14ac:dyDescent="0.2">
      <c r="A367" s="48" t="s">
        <v>586</v>
      </c>
      <c r="B367" s="2" t="s">
        <v>587</v>
      </c>
      <c r="C367" s="4" t="s">
        <v>14</v>
      </c>
      <c r="D367" s="15" t="s">
        <v>31</v>
      </c>
      <c r="E367" s="4" t="s">
        <v>16</v>
      </c>
      <c r="F367" s="1">
        <v>19.13</v>
      </c>
      <c r="G367" s="1">
        <v>21.81</v>
      </c>
      <c r="H367" s="1">
        <v>21.82</v>
      </c>
      <c r="I367" s="1">
        <v>24.49</v>
      </c>
      <c r="J367" s="1">
        <v>24.5</v>
      </c>
      <c r="K367" s="1">
        <v>27.175000000000001</v>
      </c>
      <c r="L367" s="1">
        <v>27.185000000000002</v>
      </c>
      <c r="M367" s="1">
        <v>29.85</v>
      </c>
      <c r="N367" s="1">
        <v>39790.400000000001</v>
      </c>
      <c r="O367" s="1">
        <v>45366.740000000005</v>
      </c>
      <c r="P367" s="1">
        <v>45366.750000000007</v>
      </c>
      <c r="Q367" s="10">
        <v>50943.08</v>
      </c>
      <c r="R367" s="10">
        <v>50943.090000000004</v>
      </c>
      <c r="S367" s="10">
        <v>56519.42</v>
      </c>
      <c r="T367" s="10">
        <v>56519.43</v>
      </c>
      <c r="U367" s="6">
        <v>62095.75</v>
      </c>
    </row>
    <row r="368" spans="1:21" x14ac:dyDescent="0.2">
      <c r="A368" s="48" t="s">
        <v>588</v>
      </c>
      <c r="B368" s="2" t="s">
        <v>589</v>
      </c>
      <c r="C368" s="4" t="s">
        <v>14</v>
      </c>
      <c r="D368" s="15" t="s">
        <v>31</v>
      </c>
      <c r="E368" s="4" t="s">
        <v>16</v>
      </c>
      <c r="F368" s="1">
        <v>19.13</v>
      </c>
      <c r="G368" s="1">
        <v>21.81</v>
      </c>
      <c r="H368" s="1">
        <v>21.82</v>
      </c>
      <c r="I368" s="1">
        <v>24.49</v>
      </c>
      <c r="J368" s="1">
        <v>24.5</v>
      </c>
      <c r="K368" s="1">
        <v>27.175000000000001</v>
      </c>
      <c r="L368" s="1">
        <v>27.185000000000002</v>
      </c>
      <c r="M368" s="1">
        <v>29.85</v>
      </c>
      <c r="N368" s="1">
        <v>39790.400000000001</v>
      </c>
      <c r="O368" s="1">
        <v>45366.740000000005</v>
      </c>
      <c r="P368" s="1">
        <v>45366.750000000007</v>
      </c>
      <c r="Q368" s="10">
        <v>50943.08</v>
      </c>
      <c r="R368" s="10">
        <v>50943.090000000004</v>
      </c>
      <c r="S368" s="10">
        <v>56519.42</v>
      </c>
      <c r="T368" s="10">
        <v>56519.43</v>
      </c>
      <c r="U368" s="6">
        <v>62095.75</v>
      </c>
    </row>
    <row r="369" spans="1:21" x14ac:dyDescent="0.2">
      <c r="A369" s="49" t="s">
        <v>590</v>
      </c>
      <c r="B369" s="2" t="s">
        <v>591</v>
      </c>
      <c r="C369" s="4" t="s">
        <v>23</v>
      </c>
      <c r="D369" s="15" t="s">
        <v>33</v>
      </c>
      <c r="E369" s="4" t="s">
        <v>16</v>
      </c>
      <c r="F369" s="1">
        <v>20.91</v>
      </c>
      <c r="G369" s="1"/>
      <c r="H369" s="1"/>
      <c r="I369" s="1"/>
      <c r="J369" s="1"/>
      <c r="K369" s="1"/>
      <c r="L369" s="1"/>
      <c r="M369" s="1">
        <v>29.274724945490387</v>
      </c>
      <c r="N369" s="1">
        <v>43494.568835400009</v>
      </c>
      <c r="O369" s="1"/>
      <c r="P369" s="1"/>
      <c r="Q369" s="10"/>
      <c r="R369" s="10"/>
      <c r="S369" s="10"/>
      <c r="T369" s="10"/>
      <c r="U369" s="6">
        <v>60891.427886620004</v>
      </c>
    </row>
    <row r="370" spans="1:21" x14ac:dyDescent="0.2">
      <c r="A370" s="48" t="s">
        <v>592</v>
      </c>
      <c r="B370" s="2" t="s">
        <v>593</v>
      </c>
      <c r="C370" s="4" t="s">
        <v>14</v>
      </c>
      <c r="D370" s="15" t="s">
        <v>152</v>
      </c>
      <c r="E370" s="4" t="s">
        <v>16</v>
      </c>
      <c r="F370" s="1">
        <v>15</v>
      </c>
      <c r="G370" s="1">
        <v>16.774999999999999</v>
      </c>
      <c r="H370" s="1">
        <v>16.785</v>
      </c>
      <c r="I370" s="1">
        <v>18.55</v>
      </c>
      <c r="J370" s="1">
        <v>18.560000000000002</v>
      </c>
      <c r="K370" s="1">
        <v>20.330000000000002</v>
      </c>
      <c r="L370" s="1">
        <v>20.340000000000003</v>
      </c>
      <c r="M370" s="1">
        <v>22.1</v>
      </c>
      <c r="N370" s="1">
        <v>31200</v>
      </c>
      <c r="O370" s="1">
        <v>34891.244999999995</v>
      </c>
      <c r="P370" s="1">
        <v>34891.254999999997</v>
      </c>
      <c r="Q370" s="10">
        <v>38582.49</v>
      </c>
      <c r="R370" s="10">
        <v>38582.5</v>
      </c>
      <c r="S370" s="10">
        <v>42273.740000000005</v>
      </c>
      <c r="T370" s="10">
        <v>42273.750000000007</v>
      </c>
      <c r="U370" s="10">
        <v>45964.98</v>
      </c>
    </row>
    <row r="371" spans="1:21" x14ac:dyDescent="0.2">
      <c r="A371" s="48" t="s">
        <v>594</v>
      </c>
      <c r="B371" s="2" t="s">
        <v>595</v>
      </c>
      <c r="C371" s="4" t="s">
        <v>14</v>
      </c>
      <c r="D371" s="15" t="s">
        <v>168</v>
      </c>
      <c r="E371" s="4" t="s">
        <v>16</v>
      </c>
      <c r="F371" s="1">
        <v>15.06</v>
      </c>
      <c r="G371" s="1">
        <v>17.170000000000002</v>
      </c>
      <c r="H371" s="1">
        <v>17.180000000000003</v>
      </c>
      <c r="I371" s="1">
        <v>19.28</v>
      </c>
      <c r="J371" s="1">
        <v>19.290000000000003</v>
      </c>
      <c r="K371" s="1">
        <v>21.400000000000002</v>
      </c>
      <c r="L371" s="1">
        <v>21.410000000000004</v>
      </c>
      <c r="M371" s="1">
        <v>23.51</v>
      </c>
      <c r="N371" s="1">
        <v>31324.799999999999</v>
      </c>
      <c r="O371" s="1">
        <v>35718.565000000002</v>
      </c>
      <c r="P371" s="1">
        <v>35718.575000000004</v>
      </c>
      <c r="Q371" s="10">
        <v>40112.33</v>
      </c>
      <c r="R371" s="10">
        <v>40112.340000000004</v>
      </c>
      <c r="S371" s="10">
        <v>44506.095000000001</v>
      </c>
      <c r="T371" s="10">
        <v>44506.105000000003</v>
      </c>
      <c r="U371" s="10">
        <v>48899.85</v>
      </c>
    </row>
    <row r="372" spans="1:21" x14ac:dyDescent="0.2">
      <c r="A372" s="48" t="s">
        <v>596</v>
      </c>
      <c r="B372" s="2" t="s">
        <v>1057</v>
      </c>
      <c r="C372" s="4" t="s">
        <v>14</v>
      </c>
      <c r="D372" s="15" t="s">
        <v>15</v>
      </c>
      <c r="E372" s="4" t="s">
        <v>16</v>
      </c>
      <c r="F372" s="1">
        <v>21.59</v>
      </c>
      <c r="G372" s="1">
        <v>24.914999999999999</v>
      </c>
      <c r="H372" s="1">
        <v>24.925000000000001</v>
      </c>
      <c r="I372" s="1">
        <v>28.24</v>
      </c>
      <c r="J372" s="1">
        <v>28.25</v>
      </c>
      <c r="K372" s="1">
        <v>31.565000000000001</v>
      </c>
      <c r="L372" s="1">
        <v>31.575000000000003</v>
      </c>
      <c r="M372" s="1">
        <v>34.880000000000003</v>
      </c>
      <c r="N372" s="1">
        <v>44907.199999999997</v>
      </c>
      <c r="O372" s="1">
        <v>51819.244999999995</v>
      </c>
      <c r="P372" s="1">
        <v>51819.254999999997</v>
      </c>
      <c r="Q372" s="10">
        <v>58731.29</v>
      </c>
      <c r="R372" s="10">
        <v>58731.3</v>
      </c>
      <c r="S372" s="10">
        <v>65643.34</v>
      </c>
      <c r="T372" s="10">
        <v>65643.349999999991</v>
      </c>
      <c r="U372" s="10">
        <v>72555.38</v>
      </c>
    </row>
    <row r="373" spans="1:21" x14ac:dyDescent="0.2">
      <c r="A373" s="48" t="s">
        <v>597</v>
      </c>
      <c r="B373" s="2" t="s">
        <v>598</v>
      </c>
      <c r="C373" s="4" t="s">
        <v>34</v>
      </c>
      <c r="D373" s="15" t="s">
        <v>38</v>
      </c>
      <c r="E373" s="4" t="s">
        <v>36</v>
      </c>
      <c r="F373" s="1">
        <v>32.31</v>
      </c>
      <c r="G373" s="1">
        <v>37.734999999999999</v>
      </c>
      <c r="H373" s="1">
        <v>37.744999999999997</v>
      </c>
      <c r="I373" s="1">
        <v>43.16</v>
      </c>
      <c r="J373" s="1">
        <v>43.169999999999995</v>
      </c>
      <c r="K373" s="1">
        <v>48.589999999999996</v>
      </c>
      <c r="L373" s="1">
        <v>48.599999999999994</v>
      </c>
      <c r="M373" s="1">
        <v>54.01</v>
      </c>
      <c r="N373" s="1">
        <v>67204.800000000003</v>
      </c>
      <c r="O373" s="1">
        <v>78489.02</v>
      </c>
      <c r="P373" s="1">
        <v>78489.03</v>
      </c>
      <c r="Q373" s="10">
        <v>89773.24</v>
      </c>
      <c r="R373" s="10">
        <v>89773.25</v>
      </c>
      <c r="S373" s="10">
        <v>101057.45999999999</v>
      </c>
      <c r="T373" s="10">
        <v>101057.46999999999</v>
      </c>
      <c r="U373" s="10">
        <v>112341.67</v>
      </c>
    </row>
    <row r="374" spans="1:21" x14ac:dyDescent="0.2">
      <c r="A374" s="48" t="s">
        <v>599</v>
      </c>
      <c r="B374" s="2" t="s">
        <v>600</v>
      </c>
      <c r="C374" s="4" t="s">
        <v>14</v>
      </c>
      <c r="D374" s="15" t="s">
        <v>168</v>
      </c>
      <c r="E374" s="4" t="s">
        <v>16</v>
      </c>
      <c r="F374" s="1">
        <v>15.06</v>
      </c>
      <c r="G374" s="1">
        <v>17.170000000000002</v>
      </c>
      <c r="H374" s="1">
        <v>17.180000000000003</v>
      </c>
      <c r="I374" s="1">
        <v>19.28</v>
      </c>
      <c r="J374" s="1">
        <v>19.290000000000003</v>
      </c>
      <c r="K374" s="1">
        <v>21.400000000000002</v>
      </c>
      <c r="L374" s="1">
        <v>21.410000000000004</v>
      </c>
      <c r="M374" s="1">
        <v>23.51</v>
      </c>
      <c r="N374" s="1">
        <v>31324.799999999999</v>
      </c>
      <c r="O374" s="1">
        <v>35718.565000000002</v>
      </c>
      <c r="P374" s="1">
        <v>35718.575000000004</v>
      </c>
      <c r="Q374" s="10">
        <v>40112.33</v>
      </c>
      <c r="R374" s="10">
        <v>40112.340000000004</v>
      </c>
      <c r="S374" s="10">
        <v>44506.095000000001</v>
      </c>
      <c r="T374" s="10">
        <v>44506.105000000003</v>
      </c>
      <c r="U374" s="10">
        <v>48899.85</v>
      </c>
    </row>
    <row r="375" spans="1:21" x14ac:dyDescent="0.2">
      <c r="A375" s="48" t="s">
        <v>601</v>
      </c>
      <c r="B375" s="2" t="s">
        <v>1058</v>
      </c>
      <c r="C375" s="4" t="s">
        <v>34</v>
      </c>
      <c r="D375" s="15" t="s">
        <v>82</v>
      </c>
      <c r="E375" s="4" t="s">
        <v>36</v>
      </c>
      <c r="F375" s="1">
        <v>49.83</v>
      </c>
      <c r="G375" s="1">
        <v>57.69</v>
      </c>
      <c r="H375" s="1">
        <v>57.699999999999996</v>
      </c>
      <c r="I375" s="1">
        <v>65.55</v>
      </c>
      <c r="J375" s="1">
        <v>65.56</v>
      </c>
      <c r="K375" s="1">
        <v>73.42</v>
      </c>
      <c r="L375" s="1">
        <v>73.430000000000007</v>
      </c>
      <c r="M375" s="1">
        <v>81.28</v>
      </c>
      <c r="N375" s="1">
        <v>103646.39999999999</v>
      </c>
      <c r="O375" s="1">
        <v>119998.08499999999</v>
      </c>
      <c r="P375" s="1">
        <v>119998.09499999999</v>
      </c>
      <c r="Q375" s="10">
        <v>136349.76999999999</v>
      </c>
      <c r="R375" s="10">
        <v>136349.78</v>
      </c>
      <c r="S375" s="10">
        <v>152701.46000000002</v>
      </c>
      <c r="T375" s="10">
        <v>152701.47000000003</v>
      </c>
      <c r="U375" s="10">
        <v>169053.14</v>
      </c>
    </row>
    <row r="376" spans="1:21" x14ac:dyDescent="0.2">
      <c r="A376" s="48" t="s">
        <v>602</v>
      </c>
      <c r="B376" s="2" t="s">
        <v>856</v>
      </c>
      <c r="C376" s="4" t="s">
        <v>14</v>
      </c>
      <c r="D376" s="15" t="s">
        <v>31</v>
      </c>
      <c r="E376" s="4" t="s">
        <v>16</v>
      </c>
      <c r="F376" s="1">
        <v>19.13</v>
      </c>
      <c r="G376" s="1">
        <v>21.81</v>
      </c>
      <c r="H376" s="1">
        <v>21.82</v>
      </c>
      <c r="I376" s="1">
        <v>24.49</v>
      </c>
      <c r="J376" s="1">
        <v>24.5</v>
      </c>
      <c r="K376" s="1">
        <v>27.175000000000001</v>
      </c>
      <c r="L376" s="1">
        <v>27.185000000000002</v>
      </c>
      <c r="M376" s="1">
        <v>29.85</v>
      </c>
      <c r="N376" s="1">
        <v>39790.400000000001</v>
      </c>
      <c r="O376" s="1">
        <v>45366.740000000005</v>
      </c>
      <c r="P376" s="1">
        <v>45366.750000000007</v>
      </c>
      <c r="Q376" s="10">
        <v>50943.08</v>
      </c>
      <c r="R376" s="10">
        <v>50943.090000000004</v>
      </c>
      <c r="S376" s="10">
        <v>56519.42</v>
      </c>
      <c r="T376" s="10">
        <v>56519.43</v>
      </c>
      <c r="U376" s="10">
        <v>62095.75</v>
      </c>
    </row>
    <row r="377" spans="1:21" x14ac:dyDescent="0.2">
      <c r="A377" s="48" t="s">
        <v>603</v>
      </c>
      <c r="B377" s="2" t="s">
        <v>604</v>
      </c>
      <c r="C377" s="4" t="s">
        <v>14</v>
      </c>
      <c r="D377" s="15" t="s">
        <v>72</v>
      </c>
      <c r="E377" s="4" t="s">
        <v>16</v>
      </c>
      <c r="F377" s="1">
        <v>15</v>
      </c>
      <c r="G377" s="1">
        <v>16.425000000000001</v>
      </c>
      <c r="H377" s="1">
        <v>16.435000000000002</v>
      </c>
      <c r="I377" s="1">
        <v>17.850000000000001</v>
      </c>
      <c r="J377" s="1">
        <v>17.860000000000003</v>
      </c>
      <c r="K377" s="1">
        <v>19.28</v>
      </c>
      <c r="L377" s="1">
        <v>19.290000000000003</v>
      </c>
      <c r="M377" s="1">
        <v>20.7</v>
      </c>
      <c r="N377" s="1">
        <v>31200</v>
      </c>
      <c r="O377" s="1">
        <v>34163.044999999998</v>
      </c>
      <c r="P377" s="1">
        <v>34163.055</v>
      </c>
      <c r="Q377" s="10">
        <v>37126.089999999997</v>
      </c>
      <c r="R377" s="10">
        <v>37126.1</v>
      </c>
      <c r="S377" s="10">
        <v>40089.134999999995</v>
      </c>
      <c r="T377" s="10">
        <v>40089.144999999997</v>
      </c>
      <c r="U377" s="10">
        <v>43052.17</v>
      </c>
    </row>
    <row r="378" spans="1:21" x14ac:dyDescent="0.2">
      <c r="A378" s="48" t="s">
        <v>605</v>
      </c>
      <c r="B378" s="2" t="s">
        <v>606</v>
      </c>
      <c r="C378" s="4" t="s">
        <v>14</v>
      </c>
      <c r="D378" s="15" t="s">
        <v>168</v>
      </c>
      <c r="E378" s="4" t="s">
        <v>16</v>
      </c>
      <c r="F378" s="1">
        <v>15.06</v>
      </c>
      <c r="G378" s="1">
        <v>17.170000000000002</v>
      </c>
      <c r="H378" s="1">
        <v>17.180000000000003</v>
      </c>
      <c r="I378" s="1">
        <v>19.28</v>
      </c>
      <c r="J378" s="1">
        <v>19.290000000000003</v>
      </c>
      <c r="K378" s="1">
        <v>21.400000000000002</v>
      </c>
      <c r="L378" s="1">
        <v>21.410000000000004</v>
      </c>
      <c r="M378" s="1">
        <v>23.51</v>
      </c>
      <c r="N378" s="1">
        <v>31324.799999999999</v>
      </c>
      <c r="O378" s="1">
        <v>35718.565000000002</v>
      </c>
      <c r="P378" s="1">
        <v>35718.575000000004</v>
      </c>
      <c r="Q378" s="10">
        <v>40112.33</v>
      </c>
      <c r="R378" s="10">
        <v>40112.340000000004</v>
      </c>
      <c r="S378" s="10">
        <v>44506.095000000001</v>
      </c>
      <c r="T378" s="10">
        <v>44506.105000000003</v>
      </c>
      <c r="U378" s="10">
        <v>48899.85</v>
      </c>
    </row>
    <row r="379" spans="1:21" x14ac:dyDescent="0.2">
      <c r="A379" s="48" t="s">
        <v>607</v>
      </c>
      <c r="B379" s="2" t="s">
        <v>608</v>
      </c>
      <c r="C379" s="4" t="s">
        <v>34</v>
      </c>
      <c r="D379" s="15" t="s">
        <v>39</v>
      </c>
      <c r="E379" s="4" t="s">
        <v>36</v>
      </c>
      <c r="F379" s="1">
        <v>25</v>
      </c>
      <c r="G379" s="1">
        <v>28.85</v>
      </c>
      <c r="H379" s="1">
        <v>28.860000000000003</v>
      </c>
      <c r="I379" s="1">
        <v>32.700000000000003</v>
      </c>
      <c r="J379" s="1">
        <v>32.71</v>
      </c>
      <c r="K379" s="1">
        <v>36.56</v>
      </c>
      <c r="L379" s="1">
        <v>36.57</v>
      </c>
      <c r="M379" s="1">
        <v>40.409999999999997</v>
      </c>
      <c r="N379" s="1">
        <v>52000</v>
      </c>
      <c r="O379" s="1">
        <v>60013.035000000003</v>
      </c>
      <c r="P379" s="1">
        <v>60013.045000000006</v>
      </c>
      <c r="Q379" s="10">
        <v>68026.070000000007</v>
      </c>
      <c r="R379" s="10">
        <v>68026.080000000002</v>
      </c>
      <c r="S379" s="10">
        <v>76039.11</v>
      </c>
      <c r="T379" s="10">
        <v>76039.12</v>
      </c>
      <c r="U379" s="10">
        <v>84052.14</v>
      </c>
    </row>
    <row r="380" spans="1:21" x14ac:dyDescent="0.2">
      <c r="A380" s="48" t="s">
        <v>877</v>
      </c>
      <c r="B380" s="2" t="s">
        <v>876</v>
      </c>
      <c r="C380" s="4" t="s">
        <v>34</v>
      </c>
      <c r="D380" s="15" t="s">
        <v>35</v>
      </c>
      <c r="E380" s="4" t="s">
        <v>36</v>
      </c>
      <c r="F380" s="1">
        <v>36.729999999999997</v>
      </c>
      <c r="G380" s="1">
        <v>42.9</v>
      </c>
      <c r="H380" s="1">
        <v>42.91</v>
      </c>
      <c r="I380" s="1">
        <v>49.07</v>
      </c>
      <c r="J380" s="1">
        <v>49.08</v>
      </c>
      <c r="K380" s="1">
        <v>55.25</v>
      </c>
      <c r="L380" s="1">
        <v>55.26</v>
      </c>
      <c r="M380" s="1">
        <v>61.42</v>
      </c>
      <c r="N380" s="1">
        <v>76398.399999999994</v>
      </c>
      <c r="O380" s="1">
        <v>89234.86</v>
      </c>
      <c r="P380" s="1">
        <v>89234.87</v>
      </c>
      <c r="Q380" s="10">
        <v>102071.32</v>
      </c>
      <c r="R380" s="10">
        <v>102071.33</v>
      </c>
      <c r="S380" s="10">
        <v>114907.785</v>
      </c>
      <c r="T380" s="10">
        <v>114907.795</v>
      </c>
      <c r="U380" s="10">
        <v>127744.24</v>
      </c>
    </row>
    <row r="381" spans="1:21" x14ac:dyDescent="0.2">
      <c r="A381" s="48" t="s">
        <v>610</v>
      </c>
      <c r="B381" s="2" t="s">
        <v>611</v>
      </c>
      <c r="C381" s="4" t="s">
        <v>34</v>
      </c>
      <c r="D381" s="15" t="s">
        <v>39</v>
      </c>
      <c r="E381" s="4" t="s">
        <v>36</v>
      </c>
      <c r="F381" s="1">
        <v>25</v>
      </c>
      <c r="G381" s="1">
        <v>28.85</v>
      </c>
      <c r="H381" s="1">
        <v>28.860000000000003</v>
      </c>
      <c r="I381" s="1">
        <v>32.700000000000003</v>
      </c>
      <c r="J381" s="1">
        <v>32.71</v>
      </c>
      <c r="K381" s="1">
        <v>36.56</v>
      </c>
      <c r="L381" s="1">
        <v>36.57</v>
      </c>
      <c r="M381" s="1">
        <v>40.409999999999997</v>
      </c>
      <c r="N381" s="1">
        <v>52000</v>
      </c>
      <c r="O381" s="1">
        <v>60013.035000000003</v>
      </c>
      <c r="P381" s="1">
        <v>60013.045000000006</v>
      </c>
      <c r="Q381" s="10">
        <v>68026.070000000007</v>
      </c>
      <c r="R381" s="10">
        <v>68026.080000000002</v>
      </c>
      <c r="S381" s="10">
        <v>76039.11</v>
      </c>
      <c r="T381" s="10">
        <v>76039.12</v>
      </c>
      <c r="U381" s="6">
        <v>84052.14</v>
      </c>
    </row>
    <row r="382" spans="1:21" x14ac:dyDescent="0.2">
      <c r="A382" s="48" t="s">
        <v>612</v>
      </c>
      <c r="B382" s="2" t="s">
        <v>613</v>
      </c>
      <c r="C382" s="4" t="s">
        <v>34</v>
      </c>
      <c r="D382" s="15" t="s">
        <v>37</v>
      </c>
      <c r="E382" s="4" t="s">
        <v>36</v>
      </c>
      <c r="F382" s="1">
        <v>29.04</v>
      </c>
      <c r="G382" s="1">
        <v>33.515000000000001</v>
      </c>
      <c r="H382" s="1">
        <v>33.524999999999999</v>
      </c>
      <c r="I382" s="1">
        <v>37.99</v>
      </c>
      <c r="J382" s="1">
        <v>38</v>
      </c>
      <c r="K382" s="1">
        <v>42.465000000000003</v>
      </c>
      <c r="L382" s="1">
        <v>42.475000000000001</v>
      </c>
      <c r="M382" s="1">
        <v>46.93</v>
      </c>
      <c r="N382" s="1">
        <v>60403.199999999997</v>
      </c>
      <c r="O382" s="1">
        <v>69708.19</v>
      </c>
      <c r="P382" s="1">
        <v>69708.2</v>
      </c>
      <c r="Q382" s="10">
        <v>79013.179999999993</v>
      </c>
      <c r="R382" s="10">
        <v>79013.189999999988</v>
      </c>
      <c r="S382" s="10">
        <v>88318.18</v>
      </c>
      <c r="T382" s="10">
        <v>88318.189999999988</v>
      </c>
      <c r="U382" s="6">
        <v>97623.17</v>
      </c>
    </row>
    <row r="383" spans="1:21" x14ac:dyDescent="0.2">
      <c r="A383" s="48" t="s">
        <v>882</v>
      </c>
      <c r="B383" s="2" t="s">
        <v>1070</v>
      </c>
      <c r="C383" s="4" t="s">
        <v>34</v>
      </c>
      <c r="D383" s="15" t="s">
        <v>38</v>
      </c>
      <c r="E383" s="4" t="s">
        <v>36</v>
      </c>
      <c r="F383" s="1">
        <v>32.31</v>
      </c>
      <c r="G383" s="1">
        <v>37.734999999999999</v>
      </c>
      <c r="H383" s="1">
        <v>37.744999999999997</v>
      </c>
      <c r="I383" s="1">
        <v>43.16</v>
      </c>
      <c r="J383" s="1">
        <v>43.169999999999995</v>
      </c>
      <c r="K383" s="1">
        <v>48.589999999999996</v>
      </c>
      <c r="L383" s="1">
        <v>48.599999999999994</v>
      </c>
      <c r="M383" s="1">
        <v>54.01</v>
      </c>
      <c r="N383" s="1">
        <v>67204.800000000003</v>
      </c>
      <c r="O383" s="1">
        <v>78489.02</v>
      </c>
      <c r="P383" s="1">
        <v>78489.03</v>
      </c>
      <c r="Q383" s="10">
        <v>89773.24</v>
      </c>
      <c r="R383" s="10">
        <v>89773.25</v>
      </c>
      <c r="S383" s="10">
        <v>101057.45999999999</v>
      </c>
      <c r="T383" s="10">
        <v>101057.46999999999</v>
      </c>
      <c r="U383" s="6">
        <v>112341.67</v>
      </c>
    </row>
    <row r="384" spans="1:21" x14ac:dyDescent="0.2">
      <c r="A384" s="48" t="s">
        <v>747</v>
      </c>
      <c r="B384" s="2" t="s">
        <v>748</v>
      </c>
      <c r="C384" s="4" t="s">
        <v>34</v>
      </c>
      <c r="D384" s="15" t="s">
        <v>81</v>
      </c>
      <c r="E384" s="4" t="s">
        <v>36</v>
      </c>
      <c r="F384" s="1">
        <v>42.63</v>
      </c>
      <c r="G384" s="1">
        <v>49.64</v>
      </c>
      <c r="H384" s="1">
        <v>49.65</v>
      </c>
      <c r="I384" s="1">
        <v>56.65</v>
      </c>
      <c r="J384" s="1">
        <v>56.66</v>
      </c>
      <c r="K384" s="1">
        <v>63.78</v>
      </c>
      <c r="L384" s="1">
        <v>63.79</v>
      </c>
      <c r="M384" s="1">
        <v>70.900000000000006</v>
      </c>
      <c r="N384" s="1">
        <v>88192</v>
      </c>
      <c r="O384" s="1">
        <v>103011.97</v>
      </c>
      <c r="P384" s="1">
        <v>103011.98</v>
      </c>
      <c r="Q384" s="10">
        <v>117831.94</v>
      </c>
      <c r="R384" s="10">
        <v>117831.95</v>
      </c>
      <c r="S384" s="10">
        <v>132651.92000000001</v>
      </c>
      <c r="T384" s="10">
        <v>132651.93000000002</v>
      </c>
      <c r="U384" s="6">
        <v>147471.89000000001</v>
      </c>
    </row>
    <row r="385" spans="1:21" x14ac:dyDescent="0.2">
      <c r="A385" s="48" t="s">
        <v>620</v>
      </c>
      <c r="B385" s="2" t="s">
        <v>1071</v>
      </c>
      <c r="C385" s="4" t="s">
        <v>14</v>
      </c>
      <c r="D385" s="15" t="s">
        <v>19</v>
      </c>
      <c r="E385" s="4" t="s">
        <v>16</v>
      </c>
      <c r="F385" s="1">
        <v>25.65</v>
      </c>
      <c r="G385" s="1">
        <v>29.599999999999998</v>
      </c>
      <c r="H385" s="1">
        <v>29.61</v>
      </c>
      <c r="I385" s="1">
        <v>33.549999999999997</v>
      </c>
      <c r="J385" s="1">
        <v>33.559999999999995</v>
      </c>
      <c r="K385" s="1">
        <v>37.504999999999995</v>
      </c>
      <c r="L385" s="1">
        <v>37.514999999999993</v>
      </c>
      <c r="M385" s="1">
        <v>41.45</v>
      </c>
      <c r="N385" s="1">
        <v>53352</v>
      </c>
      <c r="O385" s="1">
        <v>61567.67</v>
      </c>
      <c r="P385" s="1">
        <v>61567.68</v>
      </c>
      <c r="Q385" s="10">
        <v>69783.34</v>
      </c>
      <c r="R385" s="10">
        <v>69783.349999999991</v>
      </c>
      <c r="S385" s="10">
        <v>77999.014999999985</v>
      </c>
      <c r="T385" s="10">
        <v>77999.02499999998</v>
      </c>
      <c r="U385" s="10">
        <v>86214.68</v>
      </c>
    </row>
    <row r="386" spans="1:21" x14ac:dyDescent="0.2">
      <c r="A386" s="48" t="s">
        <v>614</v>
      </c>
      <c r="B386" s="2" t="s">
        <v>615</v>
      </c>
      <c r="C386" s="4" t="s">
        <v>14</v>
      </c>
      <c r="D386" s="15" t="s">
        <v>20</v>
      </c>
      <c r="E386" s="4" t="s">
        <v>16</v>
      </c>
      <c r="F386" s="1">
        <v>18.03</v>
      </c>
      <c r="G386" s="1">
        <v>20.555</v>
      </c>
      <c r="H386" s="1">
        <v>20.565000000000001</v>
      </c>
      <c r="I386" s="1">
        <v>23.08</v>
      </c>
      <c r="J386" s="1">
        <f>Table14[[#This Row],[HQ2 Max2]]+0.01</f>
        <v>23.09</v>
      </c>
      <c r="K386" s="1">
        <f>MEDIAN(Table14[[#This Row],[HQ3 Min]],Table14[[#This Row],[HQ4 Max]])</f>
        <v>25.615000000000002</v>
      </c>
      <c r="L386" s="1">
        <f>Table14[[#This Row],[HQ3 Max]]+0.01</f>
        <v>25.625000000000004</v>
      </c>
      <c r="M386" s="1">
        <v>28.14</v>
      </c>
      <c r="N386" s="1">
        <v>37502.400000000001</v>
      </c>
      <c r="O386" s="1">
        <f>MEDIAN(Table14[[#This Row],[AQ1 Min]],Table14[[#This Row],[AQ2 Max]])</f>
        <v>42757.035000000003</v>
      </c>
      <c r="P386" s="1">
        <f>Table14[[#This Row],[AQ1 Max]]+0.01</f>
        <v>42757.045000000006</v>
      </c>
      <c r="Q386" s="10">
        <v>48011.67</v>
      </c>
      <c r="R386" s="10">
        <f>Table14[[#This Row],[AQ2 Max]]+0.01</f>
        <v>48011.68</v>
      </c>
      <c r="S386" s="10">
        <f>MEDIAN(Table14[[#This Row],[AQ3 Min]],Table14[[#This Row],[AQ4 Max]])</f>
        <v>53266.31</v>
      </c>
      <c r="T386" s="10">
        <f>Table14[[#This Row],[AQ3 Max]]+0.01</f>
        <v>53266.32</v>
      </c>
      <c r="U386" s="10">
        <v>58520.94</v>
      </c>
    </row>
    <row r="387" spans="1:21" x14ac:dyDescent="0.2">
      <c r="A387" s="48" t="s">
        <v>616</v>
      </c>
      <c r="B387" s="2" t="s">
        <v>617</v>
      </c>
      <c r="C387" s="4" t="s">
        <v>14</v>
      </c>
      <c r="D387" s="15" t="s">
        <v>60</v>
      </c>
      <c r="E387" s="4" t="s">
        <v>16</v>
      </c>
      <c r="F387" s="1">
        <v>20.149999999999999</v>
      </c>
      <c r="G387" s="1">
        <v>22.975000000000001</v>
      </c>
      <c r="H387" s="1">
        <v>22.985000000000003</v>
      </c>
      <c r="I387" s="1">
        <v>25.8</v>
      </c>
      <c r="J387" s="1">
        <v>25.810000000000002</v>
      </c>
      <c r="K387" s="1">
        <v>28.630000000000003</v>
      </c>
      <c r="L387" s="1">
        <v>28.640000000000004</v>
      </c>
      <c r="M387" s="1">
        <v>31.45</v>
      </c>
      <c r="N387" s="1">
        <v>41912</v>
      </c>
      <c r="O387" s="1">
        <v>47785.440000000002</v>
      </c>
      <c r="P387" s="1">
        <v>47785.450000000004</v>
      </c>
      <c r="Q387" s="10">
        <v>53658.879999999997</v>
      </c>
      <c r="R387" s="10">
        <v>53658.89</v>
      </c>
      <c r="S387" s="10">
        <v>59532.324999999997</v>
      </c>
      <c r="T387" s="10">
        <v>59532.334999999999</v>
      </c>
      <c r="U387" s="10">
        <v>65405.760000000002</v>
      </c>
    </row>
    <row r="388" spans="1:21" x14ac:dyDescent="0.2">
      <c r="A388" s="48" t="s">
        <v>618</v>
      </c>
      <c r="B388" s="2" t="s">
        <v>619</v>
      </c>
      <c r="C388" s="4" t="s">
        <v>14</v>
      </c>
      <c r="D388" s="15" t="s">
        <v>18</v>
      </c>
      <c r="E388" s="4" t="s">
        <v>16</v>
      </c>
      <c r="F388" s="1">
        <v>23.18</v>
      </c>
      <c r="G388" s="1">
        <v>26.425000000000001</v>
      </c>
      <c r="H388" s="1">
        <v>26.435000000000002</v>
      </c>
      <c r="I388" s="1">
        <v>29.67</v>
      </c>
      <c r="J388" s="1">
        <v>29.680000000000003</v>
      </c>
      <c r="K388" s="1">
        <v>32.925000000000004</v>
      </c>
      <c r="L388" s="1">
        <v>32.935000000000002</v>
      </c>
      <c r="M388" s="1">
        <v>36.17</v>
      </c>
      <c r="N388" s="1">
        <v>48214.400000000001</v>
      </c>
      <c r="O388" s="1">
        <v>54967.16</v>
      </c>
      <c r="P388" s="1">
        <v>54967.170000000006</v>
      </c>
      <c r="Q388" s="10">
        <v>61719.92</v>
      </c>
      <c r="R388" s="10">
        <v>61719.93</v>
      </c>
      <c r="S388" s="10">
        <v>68472.69</v>
      </c>
      <c r="T388" s="10">
        <v>68472.7</v>
      </c>
      <c r="U388" s="10">
        <v>75225.45</v>
      </c>
    </row>
    <row r="389" spans="1:21" x14ac:dyDescent="0.2">
      <c r="A389" s="48" t="s">
        <v>625</v>
      </c>
      <c r="B389" s="2" t="s">
        <v>1072</v>
      </c>
      <c r="C389" s="4" t="s">
        <v>34</v>
      </c>
      <c r="D389" s="15" t="s">
        <v>47</v>
      </c>
      <c r="E389" s="4" t="s">
        <v>36</v>
      </c>
      <c r="F389" s="1">
        <v>33.159999999999997</v>
      </c>
      <c r="G389" s="1">
        <v>38.269999999999996</v>
      </c>
      <c r="H389" s="1">
        <v>38.279999999999994</v>
      </c>
      <c r="I389" s="1">
        <v>43.38</v>
      </c>
      <c r="J389" s="1">
        <v>43.39</v>
      </c>
      <c r="K389" s="1">
        <v>48.495000000000005</v>
      </c>
      <c r="L389" s="1">
        <v>48.505000000000003</v>
      </c>
      <c r="M389" s="1">
        <v>53.6</v>
      </c>
      <c r="N389" s="1">
        <v>68972.800000000003</v>
      </c>
      <c r="O389" s="1">
        <v>79599.864999999991</v>
      </c>
      <c r="P389" s="1">
        <v>79599.874999999985</v>
      </c>
      <c r="Q389" s="10">
        <v>90226.93</v>
      </c>
      <c r="R389" s="10">
        <v>90226.939999999988</v>
      </c>
      <c r="S389" s="10">
        <v>100854.005</v>
      </c>
      <c r="T389" s="10">
        <v>100854.015</v>
      </c>
      <c r="U389" s="10">
        <v>111481.07</v>
      </c>
    </row>
    <row r="390" spans="1:21" x14ac:dyDescent="0.2">
      <c r="A390" s="48" t="s">
        <v>621</v>
      </c>
      <c r="B390" s="2" t="s">
        <v>622</v>
      </c>
      <c r="C390" s="4" t="s">
        <v>34</v>
      </c>
      <c r="D390" s="15" t="s">
        <v>175</v>
      </c>
      <c r="E390" s="4" t="s">
        <v>36</v>
      </c>
      <c r="F390" s="1">
        <v>25.65</v>
      </c>
      <c r="G390" s="1">
        <v>29.599999999999998</v>
      </c>
      <c r="H390" s="1">
        <v>29.61</v>
      </c>
      <c r="I390" s="1">
        <v>33.93</v>
      </c>
      <c r="J390" s="1">
        <f>Table14[[#This Row],[HQ2 Max2]]+0.01</f>
        <v>33.94</v>
      </c>
      <c r="K390" s="1">
        <f>MEDIAN(Table14[[#This Row],[HQ3 Min]],Table14[[#This Row],[HQ4 Max]])</f>
        <v>37.695</v>
      </c>
      <c r="L390" s="1">
        <f>Table14[[#This Row],[HQ3 Max]]+0.01</f>
        <v>37.704999999999998</v>
      </c>
      <c r="M390" s="1">
        <v>41.45</v>
      </c>
      <c r="N390" s="1">
        <v>53352</v>
      </c>
      <c r="O390" s="1">
        <f>MEDIAN(Table14[[#This Row],[AQ1 Min]],Table14[[#This Row],[AQ2 Max]])</f>
        <v>61567.67</v>
      </c>
      <c r="P390" s="1">
        <f>Table14[[#This Row],[AQ1 Max]]+0.01</f>
        <v>61567.68</v>
      </c>
      <c r="Q390" s="10">
        <f>MEDIAN(Table14[[#This Row],[AQ1 Min]],Table14[[#This Row],[AQ4 Max]])</f>
        <v>69783.34</v>
      </c>
      <c r="R390" s="10">
        <f>Table14[[#This Row],[AQ2 Max]]+0.01</f>
        <v>69783.349999999991</v>
      </c>
      <c r="S390" s="10">
        <f>MEDIAN(Table14[[#This Row],[AQ3 Min]],Table14[[#This Row],[AQ4 Max]])</f>
        <v>77999.014999999985</v>
      </c>
      <c r="T390" s="10">
        <f>Table14[[#This Row],[AQ3 Max]]+0.01</f>
        <v>77999.02499999998</v>
      </c>
      <c r="U390" s="10">
        <v>86214.68</v>
      </c>
    </row>
    <row r="391" spans="1:21" x14ac:dyDescent="0.2">
      <c r="A391" s="48" t="s">
        <v>623</v>
      </c>
      <c r="B391" s="2" t="s">
        <v>624</v>
      </c>
      <c r="C391" s="4" t="s">
        <v>34</v>
      </c>
      <c r="D391" s="15" t="s">
        <v>68</v>
      </c>
      <c r="E391" s="4" t="s">
        <v>36</v>
      </c>
      <c r="F391" s="1">
        <v>29.36</v>
      </c>
      <c r="G391" s="1">
        <v>33.879999999999995</v>
      </c>
      <c r="H391" s="1">
        <v>33.889999999999993</v>
      </c>
      <c r="I391" s="1">
        <v>38.4</v>
      </c>
      <c r="J391" s="1">
        <v>38.409999999999997</v>
      </c>
      <c r="K391" s="1">
        <v>42.924999999999997</v>
      </c>
      <c r="L391" s="1">
        <v>42.934999999999995</v>
      </c>
      <c r="M391" s="1">
        <v>47.44</v>
      </c>
      <c r="N391" s="1">
        <v>61068.800000000003</v>
      </c>
      <c r="O391" s="1">
        <v>70472.195000000007</v>
      </c>
      <c r="P391" s="1">
        <v>70472.205000000002</v>
      </c>
      <c r="Q391" s="10">
        <v>79875.59</v>
      </c>
      <c r="R391" s="10">
        <v>79875.599999999991</v>
      </c>
      <c r="S391" s="10">
        <v>89278.984999999986</v>
      </c>
      <c r="T391" s="10">
        <v>89278.994999999981</v>
      </c>
      <c r="U391" s="10">
        <v>98682.37</v>
      </c>
    </row>
    <row r="392" spans="1:21" x14ac:dyDescent="0.2">
      <c r="A392" s="48" t="s">
        <v>626</v>
      </c>
      <c r="B392" s="2" t="s">
        <v>627</v>
      </c>
      <c r="C392" s="4" t="s">
        <v>34</v>
      </c>
      <c r="D392" s="15" t="s">
        <v>35</v>
      </c>
      <c r="E392" s="4" t="s">
        <v>36</v>
      </c>
      <c r="F392" s="1">
        <v>36.729999999999997</v>
      </c>
      <c r="G392" s="1">
        <v>42.9</v>
      </c>
      <c r="H392" s="1">
        <v>42.91</v>
      </c>
      <c r="I392" s="1">
        <v>49.07</v>
      </c>
      <c r="J392" s="1">
        <v>49.08</v>
      </c>
      <c r="K392" s="1">
        <v>55.25</v>
      </c>
      <c r="L392" s="1">
        <v>55.26</v>
      </c>
      <c r="M392" s="1">
        <v>61.42</v>
      </c>
      <c r="N392" s="1">
        <v>76398.399999999994</v>
      </c>
      <c r="O392" s="1">
        <v>89234.86</v>
      </c>
      <c r="P392" s="1">
        <v>89234.87</v>
      </c>
      <c r="Q392" s="10">
        <v>102071.32</v>
      </c>
      <c r="R392" s="10">
        <v>102071.33</v>
      </c>
      <c r="S392" s="10">
        <v>114907.785</v>
      </c>
      <c r="T392" s="10">
        <v>114907.795</v>
      </c>
      <c r="U392" s="10">
        <v>127744.24</v>
      </c>
    </row>
    <row r="393" spans="1:21" x14ac:dyDescent="0.2">
      <c r="A393" s="48" t="s">
        <v>838</v>
      </c>
      <c r="B393" s="2" t="s">
        <v>858</v>
      </c>
      <c r="C393" s="4" t="s">
        <v>34</v>
      </c>
      <c r="D393" s="15" t="s">
        <v>69</v>
      </c>
      <c r="E393" s="4" t="s">
        <v>36</v>
      </c>
      <c r="F393" s="1">
        <v>57.56</v>
      </c>
      <c r="G393" s="1">
        <v>67.425000000000011</v>
      </c>
      <c r="H393" s="1">
        <v>67.435000000000016</v>
      </c>
      <c r="I393" s="1">
        <v>77.290000000000006</v>
      </c>
      <c r="J393" s="1">
        <v>77.300000000000011</v>
      </c>
      <c r="K393" s="1">
        <v>87.16</v>
      </c>
      <c r="L393" s="1">
        <v>87.17</v>
      </c>
      <c r="M393" s="1">
        <v>97.02</v>
      </c>
      <c r="N393" s="1">
        <v>119724.8</v>
      </c>
      <c r="O393" s="1">
        <v>140243.64000000001</v>
      </c>
      <c r="P393" s="1">
        <v>140243.65000000002</v>
      </c>
      <c r="Q393" s="10">
        <v>160762.48000000001</v>
      </c>
      <c r="R393" s="10">
        <v>160762.49000000002</v>
      </c>
      <c r="S393" s="10">
        <v>181281.32</v>
      </c>
      <c r="T393" s="10">
        <v>181281.33000000002</v>
      </c>
      <c r="U393" s="10">
        <v>201800.15</v>
      </c>
    </row>
    <row r="394" spans="1:21" x14ac:dyDescent="0.2">
      <c r="A394" s="48" t="s">
        <v>844</v>
      </c>
      <c r="B394" s="2" t="s">
        <v>1087</v>
      </c>
      <c r="C394" s="4" t="s">
        <v>34</v>
      </c>
      <c r="D394" s="15" t="s">
        <v>104</v>
      </c>
      <c r="E394" s="4" t="s">
        <v>36</v>
      </c>
      <c r="F394" s="1">
        <v>42.4</v>
      </c>
      <c r="G394" s="1">
        <v>49.524999999999999</v>
      </c>
      <c r="H394" s="1">
        <v>49.534999999999997</v>
      </c>
      <c r="I394" s="1">
        <v>56.65</v>
      </c>
      <c r="J394" s="1">
        <v>56.66</v>
      </c>
      <c r="K394" s="1">
        <v>63.78</v>
      </c>
      <c r="L394" s="1">
        <v>63.79</v>
      </c>
      <c r="M394" s="1">
        <v>70.900000000000006</v>
      </c>
      <c r="N394" s="1">
        <v>88192</v>
      </c>
      <c r="O394" s="1">
        <v>103011.97</v>
      </c>
      <c r="P394" s="1">
        <v>103011.98</v>
      </c>
      <c r="Q394" s="10">
        <v>117831.94</v>
      </c>
      <c r="R394" s="10">
        <v>117831.95</v>
      </c>
      <c r="S394" s="10">
        <v>132651.92000000001</v>
      </c>
      <c r="T394" s="10">
        <v>132651.93000000002</v>
      </c>
      <c r="U394" s="10">
        <v>147471.89000000001</v>
      </c>
    </row>
    <row r="395" spans="1:21" x14ac:dyDescent="0.2">
      <c r="A395" s="48" t="s">
        <v>840</v>
      </c>
      <c r="B395" s="2" t="s">
        <v>859</v>
      </c>
      <c r="C395" s="4" t="s">
        <v>34</v>
      </c>
      <c r="D395" s="15" t="s">
        <v>69</v>
      </c>
      <c r="E395" s="4" t="s">
        <v>36</v>
      </c>
      <c r="F395" s="1">
        <v>57.56</v>
      </c>
      <c r="G395" s="1">
        <v>67.425000000000011</v>
      </c>
      <c r="H395" s="1">
        <v>67.435000000000016</v>
      </c>
      <c r="I395" s="1">
        <v>77.290000000000006</v>
      </c>
      <c r="J395" s="1">
        <v>77.300000000000011</v>
      </c>
      <c r="K395" s="1">
        <v>87.16</v>
      </c>
      <c r="L395" s="1">
        <v>87.17</v>
      </c>
      <c r="M395" s="1">
        <v>97.02</v>
      </c>
      <c r="N395" s="1">
        <v>119724.8</v>
      </c>
      <c r="O395" s="1">
        <v>140243.64000000001</v>
      </c>
      <c r="P395" s="1">
        <v>140243.65000000002</v>
      </c>
      <c r="Q395" s="10">
        <v>160762.48000000001</v>
      </c>
      <c r="R395" s="10">
        <v>160762.49000000002</v>
      </c>
      <c r="S395" s="10">
        <v>181281.32</v>
      </c>
      <c r="T395" s="10">
        <v>181281.33000000002</v>
      </c>
      <c r="U395" s="10">
        <v>201800.15</v>
      </c>
    </row>
    <row r="396" spans="1:21" x14ac:dyDescent="0.2">
      <c r="A396" s="48" t="s">
        <v>628</v>
      </c>
      <c r="B396" s="2" t="s">
        <v>629</v>
      </c>
      <c r="C396" s="4" t="s">
        <v>14</v>
      </c>
      <c r="D396" s="15" t="s">
        <v>72</v>
      </c>
      <c r="E396" s="4" t="s">
        <v>16</v>
      </c>
      <c r="F396" s="1">
        <v>15</v>
      </c>
      <c r="G396" s="1">
        <v>16.425000000000001</v>
      </c>
      <c r="H396" s="1">
        <v>16.435000000000002</v>
      </c>
      <c r="I396" s="1">
        <v>17.850000000000001</v>
      </c>
      <c r="J396" s="1">
        <v>17.860000000000003</v>
      </c>
      <c r="K396" s="1">
        <v>19.28</v>
      </c>
      <c r="L396" s="1">
        <v>19.290000000000003</v>
      </c>
      <c r="M396" s="1">
        <v>20.7</v>
      </c>
      <c r="N396" s="1">
        <v>31200</v>
      </c>
      <c r="O396" s="1">
        <v>34163.044999999998</v>
      </c>
      <c r="P396" s="1">
        <v>34163.055</v>
      </c>
      <c r="Q396" s="10">
        <v>37126.089999999997</v>
      </c>
      <c r="R396" s="10">
        <v>37126.1</v>
      </c>
      <c r="S396" s="10">
        <v>40089.134999999995</v>
      </c>
      <c r="T396" s="10">
        <v>40089.144999999997</v>
      </c>
      <c r="U396" s="10">
        <v>43052.17</v>
      </c>
    </row>
    <row r="397" spans="1:21" x14ac:dyDescent="0.2">
      <c r="A397" s="48" t="s">
        <v>630</v>
      </c>
      <c r="B397" s="2" t="s">
        <v>631</v>
      </c>
      <c r="C397" s="4" t="s">
        <v>14</v>
      </c>
      <c r="D397" s="15" t="s">
        <v>18</v>
      </c>
      <c r="E397" s="4" t="s">
        <v>16</v>
      </c>
      <c r="F397" s="1">
        <v>23.18</v>
      </c>
      <c r="G397" s="1">
        <v>26.425000000000001</v>
      </c>
      <c r="H397" s="1">
        <v>26.435000000000002</v>
      </c>
      <c r="I397" s="1">
        <v>29.67</v>
      </c>
      <c r="J397" s="1">
        <v>29.680000000000003</v>
      </c>
      <c r="K397" s="1">
        <v>32.925000000000004</v>
      </c>
      <c r="L397" s="1">
        <v>32.935000000000002</v>
      </c>
      <c r="M397" s="1">
        <v>36.17</v>
      </c>
      <c r="N397" s="1">
        <v>48214.400000000001</v>
      </c>
      <c r="O397" s="1">
        <v>54967.16</v>
      </c>
      <c r="P397" s="1">
        <v>54967.170000000006</v>
      </c>
      <c r="Q397" s="10">
        <v>61719.92</v>
      </c>
      <c r="R397" s="10">
        <v>61719.93</v>
      </c>
      <c r="S397" s="10">
        <v>68472.69</v>
      </c>
      <c r="T397" s="10">
        <v>68472.7</v>
      </c>
      <c r="U397" s="10">
        <v>75225.45</v>
      </c>
    </row>
    <row r="398" spans="1:21" x14ac:dyDescent="0.2">
      <c r="A398" s="48" t="s">
        <v>632</v>
      </c>
      <c r="B398" s="2" t="s">
        <v>633</v>
      </c>
      <c r="C398" s="4" t="s">
        <v>14</v>
      </c>
      <c r="D398" s="15" t="s">
        <v>185</v>
      </c>
      <c r="E398" s="4" t="s">
        <v>16</v>
      </c>
      <c r="F398" s="1">
        <v>29.36</v>
      </c>
      <c r="G398" s="1">
        <v>33.879999999999995</v>
      </c>
      <c r="H398" s="1">
        <v>33.889999999999993</v>
      </c>
      <c r="I398" s="1">
        <v>38.4</v>
      </c>
      <c r="J398" s="1">
        <v>38.409999999999997</v>
      </c>
      <c r="K398" s="1">
        <v>42.924999999999997</v>
      </c>
      <c r="L398" s="1">
        <v>42.934999999999995</v>
      </c>
      <c r="M398" s="1">
        <v>47.44</v>
      </c>
      <c r="N398" s="1">
        <v>61068.800000000003</v>
      </c>
      <c r="O398" s="1">
        <v>70472.195000000007</v>
      </c>
      <c r="P398" s="1">
        <v>70472.205000000002</v>
      </c>
      <c r="Q398" s="10">
        <v>79875.59</v>
      </c>
      <c r="R398" s="10">
        <v>79875.599999999991</v>
      </c>
      <c r="S398" s="10">
        <v>89278.984999999986</v>
      </c>
      <c r="T398" s="10">
        <v>89278.994999999981</v>
      </c>
      <c r="U398" s="10">
        <v>98682.37</v>
      </c>
    </row>
    <row r="399" spans="1:21" x14ac:dyDescent="0.2">
      <c r="A399" s="48" t="s">
        <v>634</v>
      </c>
      <c r="B399" s="2" t="s">
        <v>635</v>
      </c>
      <c r="C399" s="4" t="s">
        <v>34</v>
      </c>
      <c r="D399" s="15" t="s">
        <v>69</v>
      </c>
      <c r="E399" s="4" t="s">
        <v>36</v>
      </c>
      <c r="F399" s="1">
        <v>57.56</v>
      </c>
      <c r="G399" s="1">
        <v>67.425000000000011</v>
      </c>
      <c r="H399" s="1">
        <v>67.435000000000016</v>
      </c>
      <c r="I399" s="1">
        <v>77.290000000000006</v>
      </c>
      <c r="J399" s="1">
        <v>77.300000000000011</v>
      </c>
      <c r="K399" s="1">
        <v>87.16</v>
      </c>
      <c r="L399" s="1">
        <v>87.17</v>
      </c>
      <c r="M399" s="1">
        <v>97.02</v>
      </c>
      <c r="N399" s="1">
        <v>119724.8</v>
      </c>
      <c r="O399" s="1">
        <v>140243.64000000001</v>
      </c>
      <c r="P399" s="1">
        <v>140243.65000000002</v>
      </c>
      <c r="Q399" s="10">
        <v>160762.48000000001</v>
      </c>
      <c r="R399" s="10">
        <v>160762.49000000002</v>
      </c>
      <c r="S399" s="10">
        <v>181281.32</v>
      </c>
      <c r="T399" s="10">
        <v>181281.33000000002</v>
      </c>
      <c r="U399" s="6">
        <v>201800.15</v>
      </c>
    </row>
    <row r="400" spans="1:21" x14ac:dyDescent="0.2">
      <c r="A400" s="49" t="s">
        <v>937</v>
      </c>
      <c r="B400" s="2" t="s">
        <v>938</v>
      </c>
      <c r="C400" s="4" t="s">
        <v>66</v>
      </c>
      <c r="D400" s="15" t="s">
        <v>137</v>
      </c>
      <c r="E400" s="4" t="s">
        <v>16</v>
      </c>
      <c r="F400" s="1">
        <v>36.729999999999997</v>
      </c>
      <c r="G400" s="1">
        <v>42.9</v>
      </c>
      <c r="H400" s="1">
        <v>42.91</v>
      </c>
      <c r="I400" s="1">
        <v>49.07</v>
      </c>
      <c r="J400" s="1">
        <v>49.08</v>
      </c>
      <c r="K400" s="1">
        <v>55.25</v>
      </c>
      <c r="L400" s="1">
        <v>55.26</v>
      </c>
      <c r="M400" s="1">
        <v>61.42</v>
      </c>
      <c r="N400" s="1">
        <v>76398.399999999994</v>
      </c>
      <c r="O400" s="1">
        <v>89234.86</v>
      </c>
      <c r="P400" s="1">
        <v>89234.87</v>
      </c>
      <c r="Q400" s="10">
        <v>102071.32</v>
      </c>
      <c r="R400" s="10">
        <v>102071.33</v>
      </c>
      <c r="S400" s="10">
        <v>114907.785</v>
      </c>
      <c r="T400" s="10">
        <v>114907.795</v>
      </c>
      <c r="U400" s="10">
        <v>127744.24</v>
      </c>
    </row>
    <row r="401" spans="1:21" x14ac:dyDescent="0.2">
      <c r="A401" s="48" t="s">
        <v>636</v>
      </c>
      <c r="B401" s="2" t="s">
        <v>637</v>
      </c>
      <c r="C401" s="4" t="s">
        <v>14</v>
      </c>
      <c r="D401" s="15" t="s">
        <v>60</v>
      </c>
      <c r="E401" s="4" t="s">
        <v>16</v>
      </c>
      <c r="F401" s="1">
        <v>20.149999999999999</v>
      </c>
      <c r="G401" s="1">
        <v>22.975000000000001</v>
      </c>
      <c r="H401" s="1">
        <v>22.985000000000003</v>
      </c>
      <c r="I401" s="1">
        <v>25.8</v>
      </c>
      <c r="J401" s="1">
        <v>25.810000000000002</v>
      </c>
      <c r="K401" s="1">
        <v>28.630000000000003</v>
      </c>
      <c r="L401" s="1">
        <v>28.640000000000004</v>
      </c>
      <c r="M401" s="1">
        <v>31.45</v>
      </c>
      <c r="N401" s="1">
        <v>41912</v>
      </c>
      <c r="O401" s="1">
        <v>47785.440000000002</v>
      </c>
      <c r="P401" s="1">
        <v>47785.450000000004</v>
      </c>
      <c r="Q401" s="10">
        <v>53658.879999999997</v>
      </c>
      <c r="R401" s="10">
        <v>53658.89</v>
      </c>
      <c r="S401" s="10">
        <v>59532.324999999997</v>
      </c>
      <c r="T401" s="10">
        <v>59532.334999999999</v>
      </c>
      <c r="U401" s="10">
        <v>65405.760000000002</v>
      </c>
    </row>
    <row r="402" spans="1:21" x14ac:dyDescent="0.2">
      <c r="A402" s="48" t="s">
        <v>638</v>
      </c>
      <c r="B402" s="2" t="s">
        <v>639</v>
      </c>
      <c r="C402" s="4" t="s">
        <v>14</v>
      </c>
      <c r="D402" s="15" t="s">
        <v>18</v>
      </c>
      <c r="E402" s="4" t="s">
        <v>16</v>
      </c>
      <c r="F402" s="1">
        <v>23.18</v>
      </c>
      <c r="G402" s="1">
        <v>26.425000000000001</v>
      </c>
      <c r="H402" s="1">
        <v>26.435000000000002</v>
      </c>
      <c r="I402" s="1">
        <v>29.67</v>
      </c>
      <c r="J402" s="1">
        <v>29.680000000000003</v>
      </c>
      <c r="K402" s="1">
        <v>32.925000000000004</v>
      </c>
      <c r="L402" s="1">
        <v>32.935000000000002</v>
      </c>
      <c r="M402" s="1">
        <v>36.17</v>
      </c>
      <c r="N402" s="1">
        <v>48214.400000000001</v>
      </c>
      <c r="O402" s="1">
        <v>54967.16</v>
      </c>
      <c r="P402" s="1">
        <v>54967.170000000006</v>
      </c>
      <c r="Q402" s="10">
        <v>61719.92</v>
      </c>
      <c r="R402" s="10">
        <v>61719.93</v>
      </c>
      <c r="S402" s="10">
        <v>68472.69</v>
      </c>
      <c r="T402" s="10">
        <v>68472.7</v>
      </c>
      <c r="U402" s="10">
        <v>75225.45</v>
      </c>
    </row>
    <row r="403" spans="1:21" x14ac:dyDescent="0.2">
      <c r="A403" s="48" t="s">
        <v>640</v>
      </c>
      <c r="B403" s="2" t="s">
        <v>641</v>
      </c>
      <c r="C403" s="4" t="s">
        <v>14</v>
      </c>
      <c r="D403" s="15" t="s">
        <v>19</v>
      </c>
      <c r="E403" s="4" t="s">
        <v>16</v>
      </c>
      <c r="F403" s="1">
        <v>25.65</v>
      </c>
      <c r="G403" s="1">
        <v>29.599999999999998</v>
      </c>
      <c r="H403" s="1">
        <v>29.61</v>
      </c>
      <c r="I403" s="1">
        <v>33.549999999999997</v>
      </c>
      <c r="J403" s="1">
        <v>33.559999999999995</v>
      </c>
      <c r="K403" s="1">
        <v>37.504999999999995</v>
      </c>
      <c r="L403" s="1">
        <v>37.514999999999993</v>
      </c>
      <c r="M403" s="1">
        <v>41.45</v>
      </c>
      <c r="N403" s="1">
        <v>53352</v>
      </c>
      <c r="O403" s="1">
        <v>61567.67</v>
      </c>
      <c r="P403" s="1">
        <v>61567.68</v>
      </c>
      <c r="Q403" s="10">
        <v>69783.34</v>
      </c>
      <c r="R403" s="10">
        <v>69783.349999999991</v>
      </c>
      <c r="S403" s="10">
        <v>77999.014999999985</v>
      </c>
      <c r="T403" s="10">
        <v>77999.02499999998</v>
      </c>
      <c r="U403" s="10">
        <v>86214.68</v>
      </c>
    </row>
    <row r="404" spans="1:21" x14ac:dyDescent="0.2">
      <c r="A404" s="48" t="s">
        <v>642</v>
      </c>
      <c r="B404" s="2" t="s">
        <v>643</v>
      </c>
      <c r="C404" s="4" t="s">
        <v>14</v>
      </c>
      <c r="D404" s="15" t="s">
        <v>185</v>
      </c>
      <c r="E404" s="4" t="s">
        <v>16</v>
      </c>
      <c r="F404" s="1">
        <v>29.36</v>
      </c>
      <c r="G404" s="1">
        <v>33.879999999999995</v>
      </c>
      <c r="H404" s="1">
        <v>33.889999999999993</v>
      </c>
      <c r="I404" s="1">
        <v>38.4</v>
      </c>
      <c r="J404" s="1">
        <v>38.409999999999997</v>
      </c>
      <c r="K404" s="1">
        <v>42.924999999999997</v>
      </c>
      <c r="L404" s="1">
        <v>42.934999999999995</v>
      </c>
      <c r="M404" s="1">
        <v>47.44</v>
      </c>
      <c r="N404" s="1">
        <v>61068.800000000003</v>
      </c>
      <c r="O404" s="1">
        <v>70472.195000000007</v>
      </c>
      <c r="P404" s="1">
        <v>70472.205000000002</v>
      </c>
      <c r="Q404" s="10">
        <v>79875.59</v>
      </c>
      <c r="R404" s="10">
        <v>79875.599999999991</v>
      </c>
      <c r="S404" s="10">
        <v>89278.984999999986</v>
      </c>
      <c r="T404" s="10">
        <v>89278.994999999981</v>
      </c>
      <c r="U404" s="10">
        <v>98682.37</v>
      </c>
    </row>
    <row r="405" spans="1:21" x14ac:dyDescent="0.2">
      <c r="A405" s="48" t="s">
        <v>644</v>
      </c>
      <c r="B405" s="2" t="s">
        <v>645</v>
      </c>
      <c r="C405" s="4" t="s">
        <v>34</v>
      </c>
      <c r="D405" s="15" t="s">
        <v>37</v>
      </c>
      <c r="E405" s="4" t="s">
        <v>36</v>
      </c>
      <c r="F405" s="1">
        <v>29.04</v>
      </c>
      <c r="G405" s="1">
        <v>33.515000000000001</v>
      </c>
      <c r="H405" s="1">
        <v>33.524999999999999</v>
      </c>
      <c r="I405" s="1">
        <v>37.99</v>
      </c>
      <c r="J405" s="1">
        <v>38</v>
      </c>
      <c r="K405" s="1">
        <v>42.465000000000003</v>
      </c>
      <c r="L405" s="1">
        <v>42.475000000000001</v>
      </c>
      <c r="M405" s="1">
        <v>46.93</v>
      </c>
      <c r="N405" s="1">
        <v>60403.199999999997</v>
      </c>
      <c r="O405" s="1">
        <v>69708.19</v>
      </c>
      <c r="P405" s="1">
        <v>69708.2</v>
      </c>
      <c r="Q405" s="10">
        <v>79013.179999999993</v>
      </c>
      <c r="R405" s="10">
        <v>79013.189999999988</v>
      </c>
      <c r="S405" s="10">
        <v>88318.18</v>
      </c>
      <c r="T405" s="10">
        <v>88318.189999999988</v>
      </c>
      <c r="U405" s="10">
        <v>97623.17</v>
      </c>
    </row>
    <row r="406" spans="1:21" x14ac:dyDescent="0.2">
      <c r="A406" s="48" t="s">
        <v>646</v>
      </c>
      <c r="B406" s="2" t="s">
        <v>647</v>
      </c>
      <c r="C406" s="4" t="s">
        <v>34</v>
      </c>
      <c r="D406" s="15" t="s">
        <v>39</v>
      </c>
      <c r="E406" s="4" t="s">
        <v>36</v>
      </c>
      <c r="F406" s="1">
        <v>25</v>
      </c>
      <c r="G406" s="1">
        <v>28.85</v>
      </c>
      <c r="H406" s="1">
        <v>28.860000000000003</v>
      </c>
      <c r="I406" s="1">
        <v>32.700000000000003</v>
      </c>
      <c r="J406" s="1">
        <v>32.71</v>
      </c>
      <c r="K406" s="1">
        <v>36.56</v>
      </c>
      <c r="L406" s="1">
        <v>36.57</v>
      </c>
      <c r="M406" s="1">
        <v>40.409999999999997</v>
      </c>
      <c r="N406" s="1">
        <v>52000</v>
      </c>
      <c r="O406" s="1">
        <v>60013.035000000003</v>
      </c>
      <c r="P406" s="1">
        <v>60013.045000000006</v>
      </c>
      <c r="Q406" s="10">
        <v>68026.070000000007</v>
      </c>
      <c r="R406" s="10">
        <v>68026.080000000002</v>
      </c>
      <c r="S406" s="10">
        <v>76039.11</v>
      </c>
      <c r="T406" s="10">
        <v>76039.12</v>
      </c>
      <c r="U406" s="10">
        <v>84052.14</v>
      </c>
    </row>
    <row r="407" spans="1:21" x14ac:dyDescent="0.2">
      <c r="A407" s="48" t="s">
        <v>648</v>
      </c>
      <c r="B407" s="2" t="s">
        <v>739</v>
      </c>
      <c r="C407" s="4" t="s">
        <v>34</v>
      </c>
      <c r="D407" s="15" t="s">
        <v>37</v>
      </c>
      <c r="E407" s="4" t="s">
        <v>36</v>
      </c>
      <c r="F407" s="1">
        <v>29.04</v>
      </c>
      <c r="G407" s="1">
        <v>33.515000000000001</v>
      </c>
      <c r="H407" s="1">
        <v>33.524999999999999</v>
      </c>
      <c r="I407" s="1">
        <v>37.99</v>
      </c>
      <c r="J407" s="1">
        <v>38</v>
      </c>
      <c r="K407" s="1">
        <v>42.465000000000003</v>
      </c>
      <c r="L407" s="1">
        <v>42.475000000000001</v>
      </c>
      <c r="M407" s="1">
        <v>46.93</v>
      </c>
      <c r="N407" s="1">
        <v>60403.199999999997</v>
      </c>
      <c r="O407" s="1">
        <v>69708.19</v>
      </c>
      <c r="P407" s="1">
        <v>69708.2</v>
      </c>
      <c r="Q407" s="10">
        <v>79013.179999999993</v>
      </c>
      <c r="R407" s="10">
        <v>79013.189999999988</v>
      </c>
      <c r="S407" s="10">
        <v>88318.18</v>
      </c>
      <c r="T407" s="10">
        <v>88318.189999999988</v>
      </c>
      <c r="U407" s="10">
        <v>97623.17</v>
      </c>
    </row>
    <row r="408" spans="1:21" x14ac:dyDescent="0.2">
      <c r="A408" s="48" t="s">
        <v>405</v>
      </c>
      <c r="B408" s="2" t="s">
        <v>849</v>
      </c>
      <c r="C408" s="4" t="s">
        <v>23</v>
      </c>
      <c r="D408" s="15" t="s">
        <v>155</v>
      </c>
      <c r="E408" s="4" t="s">
        <v>16</v>
      </c>
      <c r="F408" s="1">
        <v>16.395694963499999</v>
      </c>
      <c r="G408" s="1"/>
      <c r="H408" s="1"/>
      <c r="I408" s="1"/>
      <c r="J408" s="1"/>
      <c r="K408" s="1"/>
      <c r="L408" s="1"/>
      <c r="M408" s="1">
        <v>21.673575297216384</v>
      </c>
      <c r="N408" s="1">
        <v>34103.045524080007</v>
      </c>
      <c r="O408" s="1"/>
      <c r="P408" s="1"/>
      <c r="Q408" s="10"/>
      <c r="R408" s="10"/>
      <c r="S408" s="10"/>
      <c r="T408" s="10"/>
      <c r="U408" s="10">
        <v>45081.036618210004</v>
      </c>
    </row>
    <row r="409" spans="1:21" x14ac:dyDescent="0.2">
      <c r="A409" s="48" t="s">
        <v>847</v>
      </c>
      <c r="B409" s="2" t="s">
        <v>848</v>
      </c>
      <c r="C409" s="4" t="s">
        <v>23</v>
      </c>
      <c r="D409" s="15" t="s">
        <v>412</v>
      </c>
      <c r="E409" s="4" t="s">
        <v>16</v>
      </c>
      <c r="F409" s="1">
        <v>16.465542436581721</v>
      </c>
      <c r="G409" s="1"/>
      <c r="H409" s="1"/>
      <c r="I409" s="1"/>
      <c r="J409" s="1"/>
      <c r="K409" s="1"/>
      <c r="L409" s="1"/>
      <c r="M409" s="1">
        <v>23.051796066153884</v>
      </c>
      <c r="N409" s="1">
        <v>34248.328268090001</v>
      </c>
      <c r="O409" s="1"/>
      <c r="P409" s="1"/>
      <c r="Q409" s="10"/>
      <c r="R409" s="10"/>
      <c r="S409" s="10"/>
      <c r="T409" s="10"/>
      <c r="U409" s="10">
        <v>47947.735817599998</v>
      </c>
    </row>
    <row r="410" spans="1:21" x14ac:dyDescent="0.2">
      <c r="A410" s="48" t="s">
        <v>411</v>
      </c>
      <c r="B410" s="2" t="s">
        <v>850</v>
      </c>
      <c r="C410" s="4" t="s">
        <v>23</v>
      </c>
      <c r="D410" s="15" t="s">
        <v>24</v>
      </c>
      <c r="E410" s="4" t="s">
        <v>16</v>
      </c>
      <c r="F410" s="1">
        <v>17.954817765230775</v>
      </c>
      <c r="G410" s="1"/>
      <c r="H410" s="1"/>
      <c r="I410" s="1"/>
      <c r="J410" s="1"/>
      <c r="K410" s="1"/>
      <c r="L410" s="1"/>
      <c r="M410" s="1">
        <v>25.136387237995169</v>
      </c>
      <c r="N410" s="1">
        <v>37346.020951679995</v>
      </c>
      <c r="O410" s="1"/>
      <c r="P410" s="1"/>
      <c r="Q410" s="10"/>
      <c r="R410" s="10"/>
      <c r="S410" s="10"/>
      <c r="T410" s="10"/>
      <c r="U410" s="10">
        <v>52283.685455029998</v>
      </c>
    </row>
    <row r="411" spans="1:21" x14ac:dyDescent="0.2">
      <c r="A411" s="48" t="s">
        <v>649</v>
      </c>
      <c r="B411" s="2" t="s">
        <v>650</v>
      </c>
      <c r="C411" s="4" t="s">
        <v>34</v>
      </c>
      <c r="D411" s="15" t="s">
        <v>39</v>
      </c>
      <c r="E411" s="4" t="s">
        <v>36</v>
      </c>
      <c r="F411" s="1">
        <v>25</v>
      </c>
      <c r="G411" s="1">
        <v>28.85</v>
      </c>
      <c r="H411" s="1">
        <v>28.860000000000003</v>
      </c>
      <c r="I411" s="1">
        <v>32.700000000000003</v>
      </c>
      <c r="J411" s="1">
        <v>32.71</v>
      </c>
      <c r="K411" s="1">
        <v>36.56</v>
      </c>
      <c r="L411" s="1">
        <v>36.57</v>
      </c>
      <c r="M411" s="1">
        <v>40.409999999999997</v>
      </c>
      <c r="N411" s="1">
        <v>52000</v>
      </c>
      <c r="O411" s="1">
        <v>60013.035000000003</v>
      </c>
      <c r="P411" s="1">
        <v>60013.045000000006</v>
      </c>
      <c r="Q411" s="10">
        <v>68026.070000000007</v>
      </c>
      <c r="R411" s="10">
        <v>68026.080000000002</v>
      </c>
      <c r="S411" s="10">
        <v>76039.11</v>
      </c>
      <c r="T411" s="10">
        <v>76039.12</v>
      </c>
      <c r="U411" s="10">
        <v>84052.14</v>
      </c>
    </row>
    <row r="412" spans="1:21" x14ac:dyDescent="0.2">
      <c r="A412" s="48" t="s">
        <v>651</v>
      </c>
      <c r="B412" s="2" t="s">
        <v>652</v>
      </c>
      <c r="C412" s="4" t="s">
        <v>34</v>
      </c>
      <c r="D412" s="15" t="s">
        <v>37</v>
      </c>
      <c r="E412" s="4" t="s">
        <v>36</v>
      </c>
      <c r="F412" s="1">
        <v>29.04</v>
      </c>
      <c r="G412" s="1">
        <v>33.515000000000001</v>
      </c>
      <c r="H412" s="1">
        <v>33.524999999999999</v>
      </c>
      <c r="I412" s="1">
        <v>37.99</v>
      </c>
      <c r="J412" s="1">
        <v>38</v>
      </c>
      <c r="K412" s="1">
        <v>42.465000000000003</v>
      </c>
      <c r="L412" s="1">
        <v>42.475000000000001</v>
      </c>
      <c r="M412" s="1">
        <v>46.93</v>
      </c>
      <c r="N412" s="1">
        <v>60403.199999999997</v>
      </c>
      <c r="O412" s="1">
        <v>69708.19</v>
      </c>
      <c r="P412" s="1">
        <v>69708.2</v>
      </c>
      <c r="Q412" s="10">
        <v>79013.179999999993</v>
      </c>
      <c r="R412" s="10">
        <v>79013.189999999988</v>
      </c>
      <c r="S412" s="10">
        <v>88318.18</v>
      </c>
      <c r="T412" s="10">
        <v>88318.189999999988</v>
      </c>
      <c r="U412" s="10">
        <v>97623.17</v>
      </c>
    </row>
    <row r="413" spans="1:21" x14ac:dyDescent="0.2">
      <c r="A413" s="48" t="s">
        <v>653</v>
      </c>
      <c r="B413" s="2" t="s">
        <v>654</v>
      </c>
      <c r="C413" s="4" t="s">
        <v>34</v>
      </c>
      <c r="D413" s="15" t="s">
        <v>37</v>
      </c>
      <c r="E413" s="4" t="s">
        <v>36</v>
      </c>
      <c r="F413" s="1">
        <v>29.04</v>
      </c>
      <c r="G413" s="1">
        <v>33.515000000000001</v>
      </c>
      <c r="H413" s="1">
        <v>33.524999999999999</v>
      </c>
      <c r="I413" s="1">
        <v>37.99</v>
      </c>
      <c r="J413" s="1">
        <v>38</v>
      </c>
      <c r="K413" s="1">
        <v>42.465000000000003</v>
      </c>
      <c r="L413" s="1">
        <v>42.475000000000001</v>
      </c>
      <c r="M413" s="1">
        <v>46.93</v>
      </c>
      <c r="N413" s="1">
        <v>60403.199999999997</v>
      </c>
      <c r="O413" s="1">
        <v>69708.19</v>
      </c>
      <c r="P413" s="1">
        <v>69708.2</v>
      </c>
      <c r="Q413" s="10">
        <v>79013.179999999993</v>
      </c>
      <c r="R413" s="10">
        <v>79013.189999999988</v>
      </c>
      <c r="S413" s="10">
        <v>88318.18</v>
      </c>
      <c r="T413" s="10">
        <v>88318.189999999988</v>
      </c>
      <c r="U413" s="10">
        <v>97623.17</v>
      </c>
    </row>
    <row r="414" spans="1:21" x14ac:dyDescent="0.2">
      <c r="A414" s="48" t="s">
        <v>655</v>
      </c>
      <c r="B414" s="2" t="s">
        <v>1059</v>
      </c>
      <c r="C414" s="4" t="s">
        <v>34</v>
      </c>
      <c r="D414" s="15" t="s">
        <v>105</v>
      </c>
      <c r="E414" s="4" t="s">
        <v>16</v>
      </c>
      <c r="F414" s="1">
        <v>21.59</v>
      </c>
      <c r="G414" s="1">
        <v>24.914999999999999</v>
      </c>
      <c r="H414" s="1">
        <v>24.925000000000001</v>
      </c>
      <c r="I414" s="1">
        <v>28.24</v>
      </c>
      <c r="J414" s="1">
        <v>28.25</v>
      </c>
      <c r="K414" s="1">
        <v>31.565000000000001</v>
      </c>
      <c r="L414" s="1">
        <v>31.575000000000003</v>
      </c>
      <c r="M414" s="1">
        <v>34.880000000000003</v>
      </c>
      <c r="N414" s="1">
        <v>44907.199999999997</v>
      </c>
      <c r="O414" s="1">
        <v>51819.244999999995</v>
      </c>
      <c r="P414" s="1">
        <v>51819.254999999997</v>
      </c>
      <c r="Q414" s="10">
        <v>58731.29</v>
      </c>
      <c r="R414" s="10">
        <v>58731.3</v>
      </c>
      <c r="S414" s="10">
        <v>65643.34</v>
      </c>
      <c r="T414" s="10">
        <v>65643.349999999991</v>
      </c>
      <c r="U414" s="10">
        <v>72555.38</v>
      </c>
    </row>
    <row r="415" spans="1:21" x14ac:dyDescent="0.2">
      <c r="A415" s="48" t="s">
        <v>656</v>
      </c>
      <c r="B415" s="2" t="s">
        <v>657</v>
      </c>
      <c r="C415" s="4" t="s">
        <v>34</v>
      </c>
      <c r="D415" s="15" t="s">
        <v>50</v>
      </c>
      <c r="E415" s="4" t="s">
        <v>36</v>
      </c>
      <c r="F415" s="1">
        <v>36.81</v>
      </c>
      <c r="G415" s="1">
        <v>42.995000000000005</v>
      </c>
      <c r="H415" s="1">
        <v>43.005000000000003</v>
      </c>
      <c r="I415" s="1">
        <v>49.18</v>
      </c>
      <c r="J415" s="1">
        <v>49.19</v>
      </c>
      <c r="K415" s="1">
        <v>55.364999999999995</v>
      </c>
      <c r="L415" s="1">
        <v>55.374999999999993</v>
      </c>
      <c r="M415" s="1">
        <v>61.54</v>
      </c>
      <c r="N415" s="1">
        <v>76564.800000000003</v>
      </c>
      <c r="O415" s="1">
        <v>89425.86</v>
      </c>
      <c r="P415" s="1">
        <v>89425.87</v>
      </c>
      <c r="Q415" s="10">
        <v>102286.92</v>
      </c>
      <c r="R415" s="10">
        <v>102286.93</v>
      </c>
      <c r="S415" s="10">
        <v>115147.98499999999</v>
      </c>
      <c r="T415" s="10">
        <v>115147.99499999998</v>
      </c>
      <c r="U415" s="10">
        <v>128009.04</v>
      </c>
    </row>
    <row r="416" spans="1:21" x14ac:dyDescent="0.2">
      <c r="A416" s="48" t="s">
        <v>658</v>
      </c>
      <c r="B416" s="2" t="s">
        <v>659</v>
      </c>
      <c r="C416" s="4" t="s">
        <v>34</v>
      </c>
      <c r="D416" s="15" t="s">
        <v>39</v>
      </c>
      <c r="E416" s="4" t="s">
        <v>36</v>
      </c>
      <c r="F416" s="1">
        <v>25</v>
      </c>
      <c r="G416" s="1">
        <v>28.85</v>
      </c>
      <c r="H416" s="1">
        <v>28.860000000000003</v>
      </c>
      <c r="I416" s="1">
        <v>32.700000000000003</v>
      </c>
      <c r="J416" s="1">
        <v>32.71</v>
      </c>
      <c r="K416" s="1">
        <v>36.56</v>
      </c>
      <c r="L416" s="1">
        <v>36.57</v>
      </c>
      <c r="M416" s="1">
        <v>40.409999999999997</v>
      </c>
      <c r="N416" s="1">
        <v>52000</v>
      </c>
      <c r="O416" s="1">
        <v>60013.035000000003</v>
      </c>
      <c r="P416" s="1">
        <v>60013.045000000006</v>
      </c>
      <c r="Q416" s="10">
        <v>68026.070000000007</v>
      </c>
      <c r="R416" s="10">
        <v>68026.080000000002</v>
      </c>
      <c r="S416" s="10">
        <v>76039.11</v>
      </c>
      <c r="T416" s="10">
        <v>76039.12</v>
      </c>
      <c r="U416" s="10">
        <v>84052.14</v>
      </c>
    </row>
    <row r="417" spans="1:21" x14ac:dyDescent="0.2">
      <c r="A417" s="48" t="s">
        <v>660</v>
      </c>
      <c r="B417" s="2" t="s">
        <v>661</v>
      </c>
      <c r="C417" s="4" t="s">
        <v>23</v>
      </c>
      <c r="D417" s="15" t="s">
        <v>662</v>
      </c>
      <c r="E417" s="4" t="s">
        <v>16</v>
      </c>
      <c r="F417" s="1">
        <v>17.489999999999998</v>
      </c>
      <c r="G417" s="1"/>
      <c r="H417" s="1"/>
      <c r="I417" s="1"/>
      <c r="J417" s="1"/>
      <c r="K417" s="1"/>
      <c r="L417" s="1"/>
      <c r="M417" s="1">
        <v>24.06</v>
      </c>
      <c r="N417" s="1">
        <v>36376.579831749994</v>
      </c>
      <c r="O417" s="1"/>
      <c r="P417" s="1"/>
      <c r="Q417" s="10"/>
      <c r="R417" s="10"/>
      <c r="S417" s="10"/>
      <c r="T417" s="10"/>
      <c r="U417" s="10">
        <v>50039.628058970004</v>
      </c>
    </row>
    <row r="418" spans="1:21" x14ac:dyDescent="0.2">
      <c r="A418" s="48" t="s">
        <v>663</v>
      </c>
      <c r="B418" s="2" t="s">
        <v>664</v>
      </c>
      <c r="C418" s="4" t="s">
        <v>23</v>
      </c>
      <c r="D418" s="15" t="s">
        <v>665</v>
      </c>
      <c r="E418" s="4" t="s">
        <v>16</v>
      </c>
      <c r="F418" s="1">
        <v>16.399999999999999</v>
      </c>
      <c r="G418" s="1"/>
      <c r="H418" s="1"/>
      <c r="I418" s="1"/>
      <c r="J418" s="1"/>
      <c r="K418" s="1"/>
      <c r="L418" s="1"/>
      <c r="M418" s="1">
        <v>16.399999999999999</v>
      </c>
      <c r="N418" s="1">
        <v>34103.050000000003</v>
      </c>
      <c r="O418" s="1"/>
      <c r="P418" s="1"/>
      <c r="Q418" s="10"/>
      <c r="R418" s="10"/>
      <c r="S418" s="10"/>
      <c r="T418" s="10"/>
      <c r="U418" s="1">
        <v>34103.050000000003</v>
      </c>
    </row>
    <row r="419" spans="1:21" x14ac:dyDescent="0.2">
      <c r="A419" s="48" t="s">
        <v>666</v>
      </c>
      <c r="B419" s="2" t="s">
        <v>667</v>
      </c>
      <c r="C419" s="4" t="s">
        <v>34</v>
      </c>
      <c r="D419" s="15" t="s">
        <v>173</v>
      </c>
      <c r="E419" s="4" t="s">
        <v>36</v>
      </c>
      <c r="F419" s="1">
        <v>23.18</v>
      </c>
      <c r="G419" s="1">
        <v>26.425000000000001</v>
      </c>
      <c r="H419" s="1">
        <v>26.435000000000002</v>
      </c>
      <c r="I419" s="1">
        <v>29.67</v>
      </c>
      <c r="J419" s="1">
        <v>29.680000000000003</v>
      </c>
      <c r="K419" s="1">
        <v>32.925000000000004</v>
      </c>
      <c r="L419" s="1">
        <v>32.935000000000002</v>
      </c>
      <c r="M419" s="1">
        <v>36.17</v>
      </c>
      <c r="N419" s="1">
        <v>48214.400000000001</v>
      </c>
      <c r="O419" s="1">
        <v>54967.16</v>
      </c>
      <c r="P419" s="1">
        <v>54967.170000000006</v>
      </c>
      <c r="Q419" s="10">
        <v>61719.92</v>
      </c>
      <c r="R419" s="10">
        <v>61719.93</v>
      </c>
      <c r="S419" s="10">
        <v>68472.69</v>
      </c>
      <c r="T419" s="10">
        <v>68472.7</v>
      </c>
      <c r="U419" s="10">
        <v>75225.45</v>
      </c>
    </row>
    <row r="420" spans="1:21" x14ac:dyDescent="0.2">
      <c r="A420" s="48" t="s">
        <v>668</v>
      </c>
      <c r="B420" s="2" t="s">
        <v>1073</v>
      </c>
      <c r="C420" s="4" t="s">
        <v>34</v>
      </c>
      <c r="D420" s="15" t="s">
        <v>68</v>
      </c>
      <c r="E420" s="4" t="s">
        <v>36</v>
      </c>
      <c r="F420" s="1">
        <v>29.36</v>
      </c>
      <c r="G420" s="1">
        <v>33.879999999999995</v>
      </c>
      <c r="H420" s="1">
        <v>33.889999999999993</v>
      </c>
      <c r="I420" s="1">
        <v>38.4</v>
      </c>
      <c r="J420" s="1">
        <v>38.409999999999997</v>
      </c>
      <c r="K420" s="1">
        <v>42.924999999999997</v>
      </c>
      <c r="L420" s="1">
        <v>42.934999999999995</v>
      </c>
      <c r="M420" s="1">
        <v>47.44</v>
      </c>
      <c r="N420" s="1">
        <v>61068.800000000003</v>
      </c>
      <c r="O420" s="1">
        <v>70472.195000000007</v>
      </c>
      <c r="P420" s="1">
        <v>70472.205000000002</v>
      </c>
      <c r="Q420" s="10">
        <v>79875.59</v>
      </c>
      <c r="R420" s="10">
        <v>79875.599999999991</v>
      </c>
      <c r="S420" s="10">
        <v>89278.984999999986</v>
      </c>
      <c r="T420" s="10">
        <v>89278.994999999981</v>
      </c>
      <c r="U420" s="10">
        <v>98682.37</v>
      </c>
    </row>
    <row r="421" spans="1:21" x14ac:dyDescent="0.2">
      <c r="A421" s="48" t="s">
        <v>669</v>
      </c>
      <c r="B421" s="2" t="s">
        <v>670</v>
      </c>
      <c r="C421" s="4" t="s">
        <v>34</v>
      </c>
      <c r="D421" s="15" t="s">
        <v>47</v>
      </c>
      <c r="E421" s="4" t="s">
        <v>36</v>
      </c>
      <c r="F421" s="1">
        <v>33.159999999999997</v>
      </c>
      <c r="G421" s="1">
        <v>38.269999999999996</v>
      </c>
      <c r="H421" s="1">
        <v>38.279999999999994</v>
      </c>
      <c r="I421" s="1">
        <v>43.38</v>
      </c>
      <c r="J421" s="1">
        <v>43.39</v>
      </c>
      <c r="K421" s="1">
        <v>48.495000000000005</v>
      </c>
      <c r="L421" s="1">
        <v>48.505000000000003</v>
      </c>
      <c r="M421" s="1">
        <v>53.6</v>
      </c>
      <c r="N421" s="1">
        <v>68972.800000000003</v>
      </c>
      <c r="O421" s="1">
        <v>79599.864999999991</v>
      </c>
      <c r="P421" s="1">
        <v>79599.874999999985</v>
      </c>
      <c r="Q421" s="10">
        <v>90226.93</v>
      </c>
      <c r="R421" s="10">
        <v>90226.939999999988</v>
      </c>
      <c r="S421" s="10">
        <v>100854.005</v>
      </c>
      <c r="T421" s="10">
        <v>100854.015</v>
      </c>
      <c r="U421" s="10">
        <v>111481.07</v>
      </c>
    </row>
    <row r="422" spans="1:21" x14ac:dyDescent="0.2">
      <c r="A422" s="48" t="s">
        <v>671</v>
      </c>
      <c r="B422" s="2" t="s">
        <v>1060</v>
      </c>
      <c r="C422" s="4" t="s">
        <v>34</v>
      </c>
      <c r="D422" s="15" t="s">
        <v>37</v>
      </c>
      <c r="E422" s="4" t="s">
        <v>36</v>
      </c>
      <c r="F422" s="1">
        <v>29.04</v>
      </c>
      <c r="G422" s="1">
        <v>33.515000000000001</v>
      </c>
      <c r="H422" s="1">
        <v>33.524999999999999</v>
      </c>
      <c r="I422" s="1">
        <v>37.99</v>
      </c>
      <c r="J422" s="1">
        <v>38</v>
      </c>
      <c r="K422" s="1">
        <v>42.465000000000003</v>
      </c>
      <c r="L422" s="1">
        <v>42.475000000000001</v>
      </c>
      <c r="M422" s="1">
        <v>46.93</v>
      </c>
      <c r="N422" s="1">
        <v>60403.199999999997</v>
      </c>
      <c r="O422" s="1">
        <v>69708.19</v>
      </c>
      <c r="P422" s="1">
        <v>69708.2</v>
      </c>
      <c r="Q422" s="10">
        <v>79013.179999999993</v>
      </c>
      <c r="R422" s="10">
        <v>79013.189999999988</v>
      </c>
      <c r="S422" s="10">
        <v>88318.18</v>
      </c>
      <c r="T422" s="10">
        <v>88318.189999999988</v>
      </c>
      <c r="U422" s="10">
        <v>97623.17</v>
      </c>
    </row>
    <row r="423" spans="1:21" x14ac:dyDescent="0.2">
      <c r="A423" s="48" t="s">
        <v>672</v>
      </c>
      <c r="B423" s="2" t="s">
        <v>673</v>
      </c>
      <c r="C423" s="4" t="s">
        <v>34</v>
      </c>
      <c r="D423" s="15" t="s">
        <v>37</v>
      </c>
      <c r="E423" s="4" t="s">
        <v>36</v>
      </c>
      <c r="F423" s="1">
        <v>29.04</v>
      </c>
      <c r="G423" s="1">
        <v>33.515000000000001</v>
      </c>
      <c r="H423" s="1">
        <v>33.524999999999999</v>
      </c>
      <c r="I423" s="1">
        <v>37.99</v>
      </c>
      <c r="J423" s="1">
        <v>38</v>
      </c>
      <c r="K423" s="1">
        <v>42.465000000000003</v>
      </c>
      <c r="L423" s="1">
        <v>42.475000000000001</v>
      </c>
      <c r="M423" s="1">
        <v>46.93</v>
      </c>
      <c r="N423" s="1">
        <v>60403.199999999997</v>
      </c>
      <c r="O423" s="1">
        <v>69708.19</v>
      </c>
      <c r="P423" s="1">
        <v>69708.2</v>
      </c>
      <c r="Q423" s="10">
        <v>79013.179999999993</v>
      </c>
      <c r="R423" s="10">
        <v>79013.189999999988</v>
      </c>
      <c r="S423" s="10">
        <v>88318.18</v>
      </c>
      <c r="T423" s="10">
        <v>88318.189999999988</v>
      </c>
      <c r="U423" s="10">
        <v>97623.17</v>
      </c>
    </row>
    <row r="424" spans="1:21" x14ac:dyDescent="0.2">
      <c r="A424" s="48" t="s">
        <v>674</v>
      </c>
      <c r="B424" s="2" t="s">
        <v>675</v>
      </c>
      <c r="C424" s="4" t="s">
        <v>34</v>
      </c>
      <c r="D424" s="15" t="s">
        <v>39</v>
      </c>
      <c r="E424" s="4" t="s">
        <v>36</v>
      </c>
      <c r="F424" s="1">
        <v>25</v>
      </c>
      <c r="G424" s="1">
        <v>28.85</v>
      </c>
      <c r="H424" s="1">
        <v>28.860000000000003</v>
      </c>
      <c r="I424" s="1">
        <v>32.700000000000003</v>
      </c>
      <c r="J424" s="1">
        <v>32.71</v>
      </c>
      <c r="K424" s="1">
        <v>36.56</v>
      </c>
      <c r="L424" s="1">
        <v>36.57</v>
      </c>
      <c r="M424" s="1">
        <v>40.409999999999997</v>
      </c>
      <c r="N424" s="1">
        <v>52000</v>
      </c>
      <c r="O424" s="1">
        <v>60013.035000000003</v>
      </c>
      <c r="P424" s="1">
        <v>60013.045000000006</v>
      </c>
      <c r="Q424" s="10">
        <v>68026.070000000007</v>
      </c>
      <c r="R424" s="10">
        <v>68026.080000000002</v>
      </c>
      <c r="S424" s="10">
        <v>76039.11</v>
      </c>
      <c r="T424" s="10">
        <v>76039.12</v>
      </c>
      <c r="U424" s="10">
        <v>84052.14</v>
      </c>
    </row>
    <row r="425" spans="1:21" x14ac:dyDescent="0.2">
      <c r="A425" s="48" t="s">
        <v>676</v>
      </c>
      <c r="B425" s="2" t="s">
        <v>677</v>
      </c>
      <c r="C425" s="4" t="s">
        <v>34</v>
      </c>
      <c r="D425" s="15" t="s">
        <v>42</v>
      </c>
      <c r="E425" s="4" t="s">
        <v>16</v>
      </c>
      <c r="F425" s="1">
        <v>19.13</v>
      </c>
      <c r="G425" s="1">
        <v>21.81</v>
      </c>
      <c r="H425" s="1">
        <v>21.82</v>
      </c>
      <c r="I425" s="1">
        <v>24.49</v>
      </c>
      <c r="J425" s="1">
        <v>24.5</v>
      </c>
      <c r="K425" s="1">
        <v>27.175000000000001</v>
      </c>
      <c r="L425" s="1">
        <v>27.185000000000002</v>
      </c>
      <c r="M425" s="1">
        <v>29.85</v>
      </c>
      <c r="N425" s="1">
        <v>39790.400000000001</v>
      </c>
      <c r="O425" s="1">
        <v>45366.740000000005</v>
      </c>
      <c r="P425" s="1">
        <v>45366.750000000007</v>
      </c>
      <c r="Q425" s="10">
        <v>50943.08</v>
      </c>
      <c r="R425" s="10">
        <v>50943.090000000004</v>
      </c>
      <c r="S425" s="10">
        <v>56519.42</v>
      </c>
      <c r="T425" s="10">
        <v>56519.43</v>
      </c>
      <c r="U425" s="10">
        <v>62095.75</v>
      </c>
    </row>
    <row r="426" spans="1:21" x14ac:dyDescent="0.2">
      <c r="A426" s="48" t="s">
        <v>678</v>
      </c>
      <c r="B426" s="2" t="s">
        <v>679</v>
      </c>
      <c r="C426" s="4" t="s">
        <v>23</v>
      </c>
      <c r="D426" s="15" t="s">
        <v>298</v>
      </c>
      <c r="E426" s="4" t="s">
        <v>16</v>
      </c>
      <c r="F426" s="1">
        <v>23.59</v>
      </c>
      <c r="G426" s="1"/>
      <c r="H426" s="1"/>
      <c r="I426" s="1"/>
      <c r="J426" s="1"/>
      <c r="K426" s="1"/>
      <c r="L426" s="1"/>
      <c r="M426" s="1">
        <v>34.21</v>
      </c>
      <c r="N426" s="1">
        <v>49075.647534339994</v>
      </c>
      <c r="O426" s="1"/>
      <c r="P426" s="1"/>
      <c r="Q426" s="10"/>
      <c r="R426" s="10"/>
      <c r="S426" s="10"/>
      <c r="T426" s="10"/>
      <c r="U426" s="10">
        <v>71163.745219830002</v>
      </c>
    </row>
    <row r="427" spans="1:21" x14ac:dyDescent="0.2">
      <c r="A427" s="48" t="s">
        <v>486</v>
      </c>
      <c r="B427" s="2" t="s">
        <v>1077</v>
      </c>
      <c r="C427" s="4" t="s">
        <v>34</v>
      </c>
      <c r="D427" s="15" t="s">
        <v>104</v>
      </c>
      <c r="E427" s="4" t="s">
        <v>36</v>
      </c>
      <c r="F427" s="1">
        <v>42.4</v>
      </c>
      <c r="G427" s="1">
        <v>49.524999999999999</v>
      </c>
      <c r="H427" s="1">
        <v>49.534999999999997</v>
      </c>
      <c r="I427" s="1">
        <v>56.65</v>
      </c>
      <c r="J427" s="1">
        <v>56.66</v>
      </c>
      <c r="K427" s="1">
        <v>63.78</v>
      </c>
      <c r="L427" s="1">
        <v>63.79</v>
      </c>
      <c r="M427" s="1">
        <v>70.900000000000006</v>
      </c>
      <c r="N427" s="1">
        <v>88192</v>
      </c>
      <c r="O427" s="1">
        <v>103011.97</v>
      </c>
      <c r="P427" s="1">
        <v>103011.98</v>
      </c>
      <c r="Q427" s="10">
        <v>117831.94</v>
      </c>
      <c r="R427" s="10">
        <v>117831.95</v>
      </c>
      <c r="S427" s="10">
        <v>132651.92000000001</v>
      </c>
      <c r="T427" s="10">
        <v>132651.93000000002</v>
      </c>
      <c r="U427" s="6">
        <v>147471.89000000001</v>
      </c>
    </row>
    <row r="428" spans="1:21" x14ac:dyDescent="0.2">
      <c r="A428" s="48" t="s">
        <v>680</v>
      </c>
      <c r="B428" s="2" t="s">
        <v>681</v>
      </c>
      <c r="C428" s="4" t="s">
        <v>14</v>
      </c>
      <c r="D428" s="15" t="s">
        <v>27</v>
      </c>
      <c r="E428" s="4" t="s">
        <v>16</v>
      </c>
      <c r="F428" s="1">
        <v>16.43</v>
      </c>
      <c r="G428" s="1">
        <v>18.920000000000002</v>
      </c>
      <c r="H428" s="1">
        <v>18.930000000000003</v>
      </c>
      <c r="I428" s="1">
        <v>21.41</v>
      </c>
      <c r="J428" s="1">
        <v>21.42</v>
      </c>
      <c r="K428" s="1">
        <v>23.91</v>
      </c>
      <c r="L428" s="1">
        <v>23.92</v>
      </c>
      <c r="M428" s="1">
        <v>26.4</v>
      </c>
      <c r="N428" s="1">
        <v>34174.400000000001</v>
      </c>
      <c r="O428" s="1">
        <v>39353.600000000006</v>
      </c>
      <c r="P428" s="1">
        <v>39353.610000000008</v>
      </c>
      <c r="Q428" s="10">
        <v>44532.800000000003</v>
      </c>
      <c r="R428" s="10">
        <v>44532.810000000005</v>
      </c>
      <c r="S428" s="10">
        <v>49717.404999999999</v>
      </c>
      <c r="T428" s="10">
        <v>49717.415000000001</v>
      </c>
      <c r="U428" s="10">
        <v>54902</v>
      </c>
    </row>
    <row r="429" spans="1:21" x14ac:dyDescent="0.2">
      <c r="A429" s="48" t="s">
        <v>682</v>
      </c>
      <c r="B429" s="2" t="s">
        <v>683</v>
      </c>
      <c r="C429" s="4" t="s">
        <v>14</v>
      </c>
      <c r="D429" s="15" t="s">
        <v>17</v>
      </c>
      <c r="E429" s="4" t="s">
        <v>16</v>
      </c>
      <c r="F429" s="1">
        <v>17.89</v>
      </c>
      <c r="G429" s="1">
        <v>20.395</v>
      </c>
      <c r="H429" s="1">
        <v>20.405000000000001</v>
      </c>
      <c r="I429" s="1">
        <v>22.9</v>
      </c>
      <c r="J429" s="1">
        <v>22.91</v>
      </c>
      <c r="K429" s="1">
        <v>25.41</v>
      </c>
      <c r="L429" s="1">
        <v>25.42</v>
      </c>
      <c r="M429" s="1">
        <v>27.91</v>
      </c>
      <c r="N429" s="1">
        <v>37211.200000000004</v>
      </c>
      <c r="O429" s="1">
        <v>42421.600000000006</v>
      </c>
      <c r="P429" s="1">
        <v>42421.610000000008</v>
      </c>
      <c r="Q429" s="10">
        <v>47632</v>
      </c>
      <c r="R429" s="10">
        <v>47632.01</v>
      </c>
      <c r="S429" s="10">
        <v>52844.775000000001</v>
      </c>
      <c r="T429" s="10">
        <v>52844.785000000003</v>
      </c>
      <c r="U429" s="10">
        <v>58057.54</v>
      </c>
    </row>
    <row r="430" spans="1:21" x14ac:dyDescent="0.2">
      <c r="A430" s="48" t="s">
        <v>684</v>
      </c>
      <c r="B430" s="2" t="s">
        <v>685</v>
      </c>
      <c r="C430" s="4" t="s">
        <v>14</v>
      </c>
      <c r="D430" s="15" t="s">
        <v>15</v>
      </c>
      <c r="E430" s="4" t="s">
        <v>16</v>
      </c>
      <c r="F430" s="1">
        <v>21.59</v>
      </c>
      <c r="G430" s="1">
        <v>24.914999999999999</v>
      </c>
      <c r="H430" s="1">
        <v>24.925000000000001</v>
      </c>
      <c r="I430" s="1">
        <v>28.24</v>
      </c>
      <c r="J430" s="1">
        <v>28.25</v>
      </c>
      <c r="K430" s="1">
        <v>31.565000000000001</v>
      </c>
      <c r="L430" s="1">
        <v>31.575000000000003</v>
      </c>
      <c r="M430" s="1">
        <v>34.880000000000003</v>
      </c>
      <c r="N430" s="1">
        <v>44907.199999999997</v>
      </c>
      <c r="O430" s="1">
        <v>51819.244999999995</v>
      </c>
      <c r="P430" s="1">
        <v>51819.254999999997</v>
      </c>
      <c r="Q430" s="10">
        <v>58731.29</v>
      </c>
      <c r="R430" s="10">
        <v>58731.3</v>
      </c>
      <c r="S430" s="10">
        <v>65643.34</v>
      </c>
      <c r="T430" s="10">
        <v>65643.349999999991</v>
      </c>
      <c r="U430" s="10">
        <v>72555.38</v>
      </c>
    </row>
    <row r="431" spans="1:21" x14ac:dyDescent="0.2">
      <c r="A431" s="48" t="s">
        <v>686</v>
      </c>
      <c r="B431" s="2" t="s">
        <v>687</v>
      </c>
      <c r="C431" s="4" t="s">
        <v>34</v>
      </c>
      <c r="D431" s="15" t="s">
        <v>39</v>
      </c>
      <c r="E431" s="4" t="s">
        <v>36</v>
      </c>
      <c r="F431" s="1">
        <v>25</v>
      </c>
      <c r="G431" s="1">
        <v>28.85</v>
      </c>
      <c r="H431" s="1">
        <v>28.860000000000003</v>
      </c>
      <c r="I431" s="1">
        <v>32.700000000000003</v>
      </c>
      <c r="J431" s="1">
        <v>32.71</v>
      </c>
      <c r="K431" s="1">
        <v>36.56</v>
      </c>
      <c r="L431" s="1">
        <v>36.57</v>
      </c>
      <c r="M431" s="1">
        <v>40.409999999999997</v>
      </c>
      <c r="N431" s="1">
        <v>52000</v>
      </c>
      <c r="O431" s="1">
        <v>60013.035000000003</v>
      </c>
      <c r="P431" s="1">
        <v>60013.045000000006</v>
      </c>
      <c r="Q431" s="10">
        <v>68026.070000000007</v>
      </c>
      <c r="R431" s="10">
        <v>68026.080000000002</v>
      </c>
      <c r="S431" s="10">
        <v>76039.11</v>
      </c>
      <c r="T431" s="10">
        <v>76039.12</v>
      </c>
      <c r="U431" s="10">
        <v>84052.14</v>
      </c>
    </row>
    <row r="432" spans="1:21" x14ac:dyDescent="0.2">
      <c r="A432" s="48" t="s">
        <v>688</v>
      </c>
      <c r="B432" s="2" t="s">
        <v>689</v>
      </c>
      <c r="C432" s="4" t="s">
        <v>23</v>
      </c>
      <c r="D432" s="15" t="s">
        <v>406</v>
      </c>
      <c r="E432" s="4" t="s">
        <v>16</v>
      </c>
      <c r="F432" s="1">
        <v>16.395694963499999</v>
      </c>
      <c r="G432" s="1"/>
      <c r="H432" s="1"/>
      <c r="I432" s="1"/>
      <c r="J432" s="1"/>
      <c r="K432" s="1"/>
      <c r="L432" s="1"/>
      <c r="M432" s="1">
        <v>20.293279066168278</v>
      </c>
      <c r="N432" s="1">
        <v>34103.045524080007</v>
      </c>
      <c r="O432" s="1"/>
      <c r="P432" s="1"/>
      <c r="Q432" s="10"/>
      <c r="R432" s="10"/>
      <c r="S432" s="10"/>
      <c r="T432" s="10"/>
      <c r="U432" s="10">
        <v>42210.020457630002</v>
      </c>
    </row>
    <row r="433" spans="1:21" x14ac:dyDescent="0.2">
      <c r="A433" s="48" t="s">
        <v>690</v>
      </c>
      <c r="B433" s="2" t="s">
        <v>691</v>
      </c>
      <c r="C433" s="4" t="s">
        <v>14</v>
      </c>
      <c r="D433" s="15" t="s">
        <v>17</v>
      </c>
      <c r="E433" s="4" t="s">
        <v>16</v>
      </c>
      <c r="F433" s="1">
        <v>17.89</v>
      </c>
      <c r="G433" s="1">
        <v>20.395</v>
      </c>
      <c r="H433" s="1">
        <v>20.405000000000001</v>
      </c>
      <c r="I433" s="1">
        <v>22.9</v>
      </c>
      <c r="J433" s="1">
        <v>22.91</v>
      </c>
      <c r="K433" s="1">
        <v>25.41</v>
      </c>
      <c r="L433" s="1">
        <v>25.42</v>
      </c>
      <c r="M433" s="1">
        <v>27.91</v>
      </c>
      <c r="N433" s="1">
        <v>37211.200000000004</v>
      </c>
      <c r="O433" s="1">
        <v>42421.600000000006</v>
      </c>
      <c r="P433" s="1">
        <v>42421.610000000008</v>
      </c>
      <c r="Q433" s="10">
        <v>47632</v>
      </c>
      <c r="R433" s="10">
        <v>47632.01</v>
      </c>
      <c r="S433" s="10">
        <v>52844.775000000001</v>
      </c>
      <c r="T433" s="10">
        <v>52844.785000000003</v>
      </c>
      <c r="U433" s="10">
        <v>58057.54</v>
      </c>
    </row>
    <row r="434" spans="1:21" x14ac:dyDescent="0.2">
      <c r="A434" s="48" t="s">
        <v>875</v>
      </c>
      <c r="B434" s="2" t="s">
        <v>874</v>
      </c>
      <c r="C434" s="4" t="s">
        <v>34</v>
      </c>
      <c r="D434" s="15" t="s">
        <v>37</v>
      </c>
      <c r="E434" s="4" t="s">
        <v>36</v>
      </c>
      <c r="F434" s="1">
        <v>29.04</v>
      </c>
      <c r="G434" s="1">
        <v>33.515000000000001</v>
      </c>
      <c r="H434" s="1">
        <v>33.524999999999999</v>
      </c>
      <c r="I434" s="1">
        <v>37.99</v>
      </c>
      <c r="J434" s="1">
        <v>38</v>
      </c>
      <c r="K434" s="1">
        <v>42.465000000000003</v>
      </c>
      <c r="L434" s="1">
        <v>42.475000000000001</v>
      </c>
      <c r="M434" s="1">
        <v>46.93</v>
      </c>
      <c r="N434" s="1">
        <v>60403.199999999997</v>
      </c>
      <c r="O434" s="1">
        <v>69708.19</v>
      </c>
      <c r="P434" s="1">
        <v>69708.2</v>
      </c>
      <c r="Q434" s="10">
        <v>79013.179999999993</v>
      </c>
      <c r="R434" s="10">
        <v>79013.189999999988</v>
      </c>
      <c r="S434" s="10">
        <v>88318.18</v>
      </c>
      <c r="T434" s="10">
        <v>88318.189999999988</v>
      </c>
      <c r="U434" s="10">
        <v>97623.17</v>
      </c>
    </row>
    <row r="435" spans="1:21" x14ac:dyDescent="0.2">
      <c r="A435" s="48" t="s">
        <v>692</v>
      </c>
      <c r="B435" s="2" t="s">
        <v>693</v>
      </c>
      <c r="C435" s="4" t="s">
        <v>14</v>
      </c>
      <c r="D435" s="15" t="s">
        <v>31</v>
      </c>
      <c r="E435" s="4" t="s">
        <v>16</v>
      </c>
      <c r="F435" s="1">
        <v>19.13</v>
      </c>
      <c r="G435" s="1">
        <v>21.81</v>
      </c>
      <c r="H435" s="1">
        <v>21.82</v>
      </c>
      <c r="I435" s="1">
        <v>24.49</v>
      </c>
      <c r="J435" s="1">
        <v>24.5</v>
      </c>
      <c r="K435" s="1">
        <v>27.175000000000001</v>
      </c>
      <c r="L435" s="1">
        <v>27.185000000000002</v>
      </c>
      <c r="M435" s="1">
        <v>29.85</v>
      </c>
      <c r="N435" s="1">
        <v>39790.400000000001</v>
      </c>
      <c r="O435" s="1">
        <v>45366.740000000005</v>
      </c>
      <c r="P435" s="1">
        <v>45366.750000000007</v>
      </c>
      <c r="Q435" s="10">
        <v>50943.08</v>
      </c>
      <c r="R435" s="10">
        <v>50943.090000000004</v>
      </c>
      <c r="S435" s="10">
        <v>56519.42</v>
      </c>
      <c r="T435" s="10">
        <v>56519.43</v>
      </c>
      <c r="U435" s="6">
        <v>62095.75</v>
      </c>
    </row>
    <row r="436" spans="1:21" x14ac:dyDescent="0.2">
      <c r="A436" s="48" t="s">
        <v>694</v>
      </c>
      <c r="B436" s="2" t="s">
        <v>695</v>
      </c>
      <c r="C436" s="4" t="s">
        <v>34</v>
      </c>
      <c r="D436" s="15" t="s">
        <v>105</v>
      </c>
      <c r="E436" s="4" t="s">
        <v>16</v>
      </c>
      <c r="F436" s="1">
        <v>21.59</v>
      </c>
      <c r="G436" s="1">
        <v>24.914999999999999</v>
      </c>
      <c r="H436" s="1">
        <v>24.925000000000001</v>
      </c>
      <c r="I436" s="1">
        <v>28.24</v>
      </c>
      <c r="J436" s="1">
        <v>28.25</v>
      </c>
      <c r="K436" s="1">
        <v>31.565000000000001</v>
      </c>
      <c r="L436" s="1">
        <v>31.575000000000003</v>
      </c>
      <c r="M436" s="1">
        <v>34.880000000000003</v>
      </c>
      <c r="N436" s="1">
        <v>44907.199999999997</v>
      </c>
      <c r="O436" s="1">
        <v>51819.244999999995</v>
      </c>
      <c r="P436" s="1">
        <v>51819.254999999997</v>
      </c>
      <c r="Q436" s="10">
        <v>58731.29</v>
      </c>
      <c r="R436" s="10">
        <v>58731.3</v>
      </c>
      <c r="S436" s="10">
        <v>65643.34</v>
      </c>
      <c r="T436" s="10">
        <v>65643.349999999991</v>
      </c>
      <c r="U436" s="6">
        <v>72555.38</v>
      </c>
    </row>
    <row r="437" spans="1:21" x14ac:dyDescent="0.2">
      <c r="A437" s="48" t="s">
        <v>696</v>
      </c>
      <c r="B437" s="2" t="s">
        <v>1007</v>
      </c>
      <c r="C437" s="4" t="s">
        <v>34</v>
      </c>
      <c r="D437" s="15" t="s">
        <v>104</v>
      </c>
      <c r="E437" s="4" t="s">
        <v>36</v>
      </c>
      <c r="F437" s="1">
        <v>42.4</v>
      </c>
      <c r="G437" s="1">
        <v>49.524999999999999</v>
      </c>
      <c r="H437" s="1">
        <v>49.534999999999997</v>
      </c>
      <c r="I437" s="1">
        <v>56.65</v>
      </c>
      <c r="J437" s="1">
        <v>56.66</v>
      </c>
      <c r="K437" s="1">
        <v>63.78</v>
      </c>
      <c r="L437" s="1">
        <v>63.79</v>
      </c>
      <c r="M437" s="1">
        <v>70.900000000000006</v>
      </c>
      <c r="N437" s="1">
        <v>88192</v>
      </c>
      <c r="O437" s="1">
        <v>103011.97</v>
      </c>
      <c r="P437" s="1">
        <v>103011.98</v>
      </c>
      <c r="Q437" s="10">
        <v>117831.94</v>
      </c>
      <c r="R437" s="10">
        <v>117831.95</v>
      </c>
      <c r="S437" s="10">
        <v>132651.92000000001</v>
      </c>
      <c r="T437" s="10">
        <v>132651.93000000002</v>
      </c>
      <c r="U437" s="6">
        <v>147471.89000000001</v>
      </c>
    </row>
    <row r="438" spans="1:21" x14ac:dyDescent="0.2">
      <c r="A438" s="48" t="s">
        <v>831</v>
      </c>
      <c r="B438" s="2" t="s">
        <v>1009</v>
      </c>
      <c r="C438" s="4" t="s">
        <v>14</v>
      </c>
      <c r="D438" s="15" t="s">
        <v>185</v>
      </c>
      <c r="E438" s="4" t="s">
        <v>16</v>
      </c>
      <c r="F438" s="1">
        <v>29.36</v>
      </c>
      <c r="G438" s="1">
        <v>33.879999999999995</v>
      </c>
      <c r="H438" s="1">
        <v>33.889999999999993</v>
      </c>
      <c r="I438" s="1">
        <v>38.4</v>
      </c>
      <c r="J438" s="1">
        <v>38.409999999999997</v>
      </c>
      <c r="K438" s="1">
        <v>42.924999999999997</v>
      </c>
      <c r="L438" s="1">
        <v>42.934999999999995</v>
      </c>
      <c r="M438" s="1">
        <v>47.44</v>
      </c>
      <c r="N438" s="1">
        <v>61068.800000000003</v>
      </c>
      <c r="O438" s="1">
        <v>70472.195000000007</v>
      </c>
      <c r="P438" s="1">
        <v>70472.205000000002</v>
      </c>
      <c r="Q438" s="10">
        <v>79875.59</v>
      </c>
      <c r="R438" s="10">
        <v>79875.599999999991</v>
      </c>
      <c r="S438" s="10">
        <v>89278.984999999986</v>
      </c>
      <c r="T438" s="10">
        <v>89278.994999999981</v>
      </c>
      <c r="U438" s="10">
        <v>98682.37</v>
      </c>
    </row>
    <row r="439" spans="1:21" x14ac:dyDescent="0.2">
      <c r="A439" s="48" t="s">
        <v>188</v>
      </c>
      <c r="B439" s="2" t="s">
        <v>1001</v>
      </c>
      <c r="C439" s="4" t="s">
        <v>34</v>
      </c>
      <c r="D439" s="15" t="s">
        <v>175</v>
      </c>
      <c r="E439" s="4" t="s">
        <v>36</v>
      </c>
      <c r="F439" s="1">
        <v>25.65</v>
      </c>
      <c r="G439" s="1">
        <v>29.599999999999998</v>
      </c>
      <c r="H439" s="1">
        <v>29.61</v>
      </c>
      <c r="I439" s="1">
        <v>33.93</v>
      </c>
      <c r="J439" s="1">
        <f>Table14[[#This Row],[HQ2 Max2]]+0.01</f>
        <v>33.94</v>
      </c>
      <c r="K439" s="1">
        <f>MEDIAN(Table14[[#This Row],[HQ3 Min]],Table14[[#This Row],[HQ4 Max]])</f>
        <v>37.695</v>
      </c>
      <c r="L439" s="1">
        <f>Table14[[#This Row],[HQ3 Max]]+0.01</f>
        <v>37.704999999999998</v>
      </c>
      <c r="M439" s="1">
        <v>41.45</v>
      </c>
      <c r="N439" s="1">
        <v>53352</v>
      </c>
      <c r="O439" s="1">
        <f>MEDIAN(Table14[[#This Row],[AQ1 Min]],Table14[[#This Row],[AQ2 Max]])</f>
        <v>61567.67</v>
      </c>
      <c r="P439" s="1">
        <f>Table14[[#This Row],[AQ1 Max]]+0.01</f>
        <v>61567.68</v>
      </c>
      <c r="Q439" s="10">
        <f>MEDIAN(Table14[[#This Row],[AQ1 Min]],Table14[[#This Row],[AQ4 Max]])</f>
        <v>69783.34</v>
      </c>
      <c r="R439" s="10">
        <f>Table14[[#This Row],[AQ2 Max]]+0.01</f>
        <v>69783.349999999991</v>
      </c>
      <c r="S439" s="10">
        <f>MEDIAN(Table14[[#This Row],[AQ3 Min]],Table14[[#This Row],[AQ4 Max]])</f>
        <v>77999.014999999985</v>
      </c>
      <c r="T439" s="10">
        <f>Table14[[#This Row],[AQ3 Max]]+0.01</f>
        <v>77999.02499999998</v>
      </c>
      <c r="U439" s="10">
        <v>86214.68</v>
      </c>
    </row>
    <row r="440" spans="1:21" x14ac:dyDescent="0.2">
      <c r="A440" s="49" t="s">
        <v>883</v>
      </c>
      <c r="B440" s="2" t="s">
        <v>926</v>
      </c>
      <c r="C440" s="4" t="s">
        <v>14</v>
      </c>
      <c r="D440" s="15" t="s">
        <v>15</v>
      </c>
      <c r="E440" s="4" t="s">
        <v>16</v>
      </c>
      <c r="F440" s="1">
        <v>21.59</v>
      </c>
      <c r="G440" s="1">
        <v>24.914999999999999</v>
      </c>
      <c r="H440" s="1">
        <v>24.925000000000001</v>
      </c>
      <c r="I440" s="1">
        <v>28.24</v>
      </c>
      <c r="J440" s="1">
        <v>28.25</v>
      </c>
      <c r="K440" s="1">
        <v>31.565000000000001</v>
      </c>
      <c r="L440" s="1">
        <v>31.575000000000003</v>
      </c>
      <c r="M440" s="1">
        <v>34.880000000000003</v>
      </c>
      <c r="N440" s="1">
        <v>44907.199999999997</v>
      </c>
      <c r="O440" s="1">
        <v>51819.244999999995</v>
      </c>
      <c r="P440" s="1">
        <v>51819.254999999997</v>
      </c>
      <c r="Q440" s="10">
        <v>58731.29</v>
      </c>
      <c r="R440" s="10">
        <v>58731.3</v>
      </c>
      <c r="S440" s="10">
        <v>65643.34</v>
      </c>
      <c r="T440" s="10">
        <v>65643.349999999991</v>
      </c>
      <c r="U440" s="10">
        <v>72555.38</v>
      </c>
    </row>
    <row r="441" spans="1:21" x14ac:dyDescent="0.2">
      <c r="A441" s="48" t="s">
        <v>697</v>
      </c>
      <c r="B441" s="2" t="s">
        <v>698</v>
      </c>
      <c r="C441" s="4" t="s">
        <v>34</v>
      </c>
      <c r="D441" s="15" t="s">
        <v>38</v>
      </c>
      <c r="E441" s="4" t="s">
        <v>36</v>
      </c>
      <c r="F441" s="1">
        <v>32.31</v>
      </c>
      <c r="G441" s="1">
        <v>37.734999999999999</v>
      </c>
      <c r="H441" s="1">
        <v>37.744999999999997</v>
      </c>
      <c r="I441" s="1">
        <v>43.16</v>
      </c>
      <c r="J441" s="1">
        <v>43.169999999999995</v>
      </c>
      <c r="K441" s="1">
        <v>48.589999999999996</v>
      </c>
      <c r="L441" s="1">
        <v>48.599999999999994</v>
      </c>
      <c r="M441" s="1">
        <v>54.01</v>
      </c>
      <c r="N441" s="1">
        <v>67204.800000000003</v>
      </c>
      <c r="O441" s="1">
        <v>78489.02</v>
      </c>
      <c r="P441" s="1">
        <v>78489.03</v>
      </c>
      <c r="Q441" s="10">
        <v>89773.24</v>
      </c>
      <c r="R441" s="10">
        <v>89773.25</v>
      </c>
      <c r="S441" s="10">
        <v>101057.45999999999</v>
      </c>
      <c r="T441" s="10">
        <v>101057.46999999999</v>
      </c>
      <c r="U441" s="10">
        <v>112341.67</v>
      </c>
    </row>
    <row r="442" spans="1:21" x14ac:dyDescent="0.2">
      <c r="A442" s="49" t="s">
        <v>699</v>
      </c>
      <c r="B442" s="2" t="s">
        <v>700</v>
      </c>
      <c r="C442" s="4" t="s">
        <v>34</v>
      </c>
      <c r="D442" s="15" t="s">
        <v>45</v>
      </c>
      <c r="E442" s="4" t="s">
        <v>36</v>
      </c>
      <c r="F442" s="1">
        <v>21.59</v>
      </c>
      <c r="G442" s="1">
        <v>24.914999999999999</v>
      </c>
      <c r="H442" s="1">
        <v>24.925000000000001</v>
      </c>
      <c r="I442" s="1">
        <v>28.24</v>
      </c>
      <c r="J442" s="1">
        <v>28.25</v>
      </c>
      <c r="K442" s="1">
        <v>31.565000000000001</v>
      </c>
      <c r="L442" s="1">
        <v>31.575000000000003</v>
      </c>
      <c r="M442" s="1">
        <v>34.880000000000003</v>
      </c>
      <c r="N442" s="1">
        <v>44907.199999999997</v>
      </c>
      <c r="O442" s="1">
        <v>51819.244999999995</v>
      </c>
      <c r="P442" s="1">
        <v>51819.254999999997</v>
      </c>
      <c r="Q442" s="10">
        <v>58731.29</v>
      </c>
      <c r="R442" s="10">
        <v>58731.3</v>
      </c>
      <c r="S442" s="10">
        <v>65643.34</v>
      </c>
      <c r="T442" s="10">
        <v>65643.349999999991</v>
      </c>
      <c r="U442" s="10">
        <v>72555.38</v>
      </c>
    </row>
    <row r="443" spans="1:21" x14ac:dyDescent="0.2">
      <c r="A443" s="48"/>
      <c r="B443" s="35"/>
      <c r="C443" s="36"/>
      <c r="D443" s="29"/>
      <c r="E443" s="36"/>
      <c r="F443" s="35"/>
      <c r="G443" s="35"/>
      <c r="H443" s="35"/>
      <c r="I443" s="35"/>
      <c r="J443" s="35"/>
      <c r="K443" s="35"/>
      <c r="L443" s="35"/>
      <c r="M443" s="35"/>
      <c r="N443" s="16"/>
      <c r="O443" s="35"/>
      <c r="P443" s="35"/>
      <c r="Q443" s="37"/>
      <c r="R443" s="37"/>
      <c r="S443" s="37"/>
      <c r="T443" s="37"/>
      <c r="U443" s="16"/>
    </row>
  </sheetData>
  <sheetProtection sort="0"/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E4F0-AD6F-42EF-A36E-FEEF8F730734}">
  <dimension ref="A1:J23"/>
  <sheetViews>
    <sheetView zoomScale="90" zoomScaleNormal="90" workbookViewId="0">
      <selection activeCell="M14" sqref="M14"/>
    </sheetView>
  </sheetViews>
  <sheetFormatPr defaultColWidth="11.5703125" defaultRowHeight="15.75" x14ac:dyDescent="0.25"/>
  <cols>
    <col min="1" max="1" width="15.7109375" style="83" bestFit="1" customWidth="1"/>
    <col min="2" max="2" width="12.7109375" style="83" customWidth="1"/>
    <col min="3" max="3" width="13.42578125" style="83" customWidth="1"/>
    <col min="4" max="4" width="13" style="83" customWidth="1"/>
    <col min="5" max="6" width="12.85546875" style="83" customWidth="1"/>
    <col min="7" max="7" width="13.42578125" style="83" customWidth="1"/>
    <col min="8" max="8" width="12" style="83" customWidth="1"/>
    <col min="9" max="10" width="12.140625" style="83" customWidth="1"/>
    <col min="11" max="16384" width="11.5703125" style="83"/>
  </cols>
  <sheetData>
    <row r="1" spans="1:10" s="79" customFormat="1" x14ac:dyDescent="0.25"/>
    <row r="2" spans="1:10" x14ac:dyDescent="0.25">
      <c r="A2" s="80" t="s">
        <v>7</v>
      </c>
      <c r="B2" s="81" t="s">
        <v>665</v>
      </c>
      <c r="C2" s="82" t="s">
        <v>662</v>
      </c>
      <c r="D2" s="81" t="s">
        <v>406</v>
      </c>
      <c r="E2" s="81" t="s">
        <v>155</v>
      </c>
      <c r="F2" s="81" t="s">
        <v>412</v>
      </c>
      <c r="G2" s="81" t="s">
        <v>24</v>
      </c>
      <c r="H2" s="81" t="s">
        <v>209</v>
      </c>
      <c r="I2" s="81" t="s">
        <v>33</v>
      </c>
      <c r="J2" s="81" t="s">
        <v>298</v>
      </c>
    </row>
    <row r="3" spans="1:10" x14ac:dyDescent="0.25">
      <c r="A3" s="84" t="s">
        <v>8</v>
      </c>
      <c r="B3" s="85">
        <v>16.395694963499999</v>
      </c>
      <c r="C3" s="85">
        <v>17.488740303725947</v>
      </c>
      <c r="D3" s="85">
        <v>16.395694963499999</v>
      </c>
      <c r="E3" s="85">
        <v>16.395694963499999</v>
      </c>
      <c r="F3" s="85">
        <v>16.465542436581721</v>
      </c>
      <c r="G3" s="85">
        <v>17.954817765230775</v>
      </c>
      <c r="H3" s="85">
        <v>19.552958263966385</v>
      </c>
      <c r="I3" s="85">
        <v>20.910850401634615</v>
      </c>
      <c r="J3" s="85">
        <v>23.594061314586536</v>
      </c>
    </row>
    <row r="4" spans="1:10" x14ac:dyDescent="0.25">
      <c r="A4" s="84" t="s">
        <v>718</v>
      </c>
      <c r="B4" s="85">
        <v>16.395694963499999</v>
      </c>
      <c r="C4" s="85">
        <v>24.057513489889391</v>
      </c>
      <c r="D4" s="85">
        <v>20.293279066168278</v>
      </c>
      <c r="E4" s="85">
        <v>21.673575297216384</v>
      </c>
      <c r="F4" s="85">
        <v>23.051796066153884</v>
      </c>
      <c r="G4" s="85">
        <v>25.136387237995169</v>
      </c>
      <c r="H4" s="85">
        <v>27.374503165576893</v>
      </c>
      <c r="I4" s="85">
        <v>29.274724945490387</v>
      </c>
      <c r="J4" s="85">
        <v>34.213339047995191</v>
      </c>
    </row>
    <row r="5" spans="1:10" x14ac:dyDescent="0.25">
      <c r="A5" s="84" t="s">
        <v>10</v>
      </c>
      <c r="B5" s="85">
        <v>34103.045524080007</v>
      </c>
      <c r="C5" s="85">
        <v>36376.579831749994</v>
      </c>
      <c r="D5" s="85">
        <v>34103.045524080007</v>
      </c>
      <c r="E5" s="85">
        <v>34103.045524080007</v>
      </c>
      <c r="F5" s="85">
        <v>34248.328268090001</v>
      </c>
      <c r="G5" s="85">
        <v>37346.020951679995</v>
      </c>
      <c r="H5" s="85">
        <v>40670.153189050005</v>
      </c>
      <c r="I5" s="85">
        <v>43494.568835400009</v>
      </c>
      <c r="J5" s="85">
        <v>49075.647534339994</v>
      </c>
    </row>
    <row r="6" spans="1:10" x14ac:dyDescent="0.25">
      <c r="A6" s="84" t="s">
        <v>12</v>
      </c>
      <c r="B6" s="85">
        <v>34103.045524080007</v>
      </c>
      <c r="C6" s="85">
        <v>50039.628058970004</v>
      </c>
      <c r="D6" s="85">
        <v>42210.020457630002</v>
      </c>
      <c r="E6" s="85">
        <v>45081.036618210004</v>
      </c>
      <c r="F6" s="85">
        <v>47947.735817599998</v>
      </c>
      <c r="G6" s="85">
        <v>52283.685455029998</v>
      </c>
      <c r="H6" s="85">
        <v>56938.966584400005</v>
      </c>
      <c r="I6" s="85">
        <v>60891.427886620004</v>
      </c>
      <c r="J6" s="85">
        <v>71163.745219830002</v>
      </c>
    </row>
    <row r="7" spans="1:10" x14ac:dyDescent="0.25">
      <c r="A7" s="86" t="s">
        <v>719</v>
      </c>
      <c r="B7" s="85">
        <v>0</v>
      </c>
      <c r="C7" s="85">
        <v>0.46919808472596186</v>
      </c>
      <c r="D7" s="85">
        <v>0.27839886447630474</v>
      </c>
      <c r="E7" s="85">
        <v>0.37699145240831028</v>
      </c>
      <c r="F7" s="85">
        <v>0.47044668782657956</v>
      </c>
      <c r="G7" s="85">
        <v>0.51296924805460176</v>
      </c>
      <c r="H7" s="85">
        <v>0.55868177868646973</v>
      </c>
      <c r="I7" s="85">
        <v>0.59741961027541202</v>
      </c>
      <c r="J7" s="85">
        <v>0.7585198381006184</v>
      </c>
    </row>
    <row r="8" spans="1:10" x14ac:dyDescent="0.25">
      <c r="A8" s="86" t="s">
        <v>720</v>
      </c>
      <c r="B8" s="85">
        <v>0</v>
      </c>
      <c r="C8" s="85">
        <v>975.93201623000073</v>
      </c>
      <c r="D8" s="85">
        <v>579.06963811071387</v>
      </c>
      <c r="E8" s="85">
        <v>784.14222100928544</v>
      </c>
      <c r="F8" s="85">
        <v>978.52911067928551</v>
      </c>
      <c r="G8" s="85">
        <v>1066.9760359535717</v>
      </c>
      <c r="H8" s="85">
        <v>1162.0580996678571</v>
      </c>
      <c r="I8" s="85">
        <v>1242.6327893728569</v>
      </c>
      <c r="J8" s="85">
        <v>1577.7212632492863</v>
      </c>
    </row>
    <row r="9" spans="1:10" x14ac:dyDescent="0.25">
      <c r="A9" s="87" t="s">
        <v>735</v>
      </c>
      <c r="B9" s="88">
        <v>16.399999999999999</v>
      </c>
      <c r="C9" s="88">
        <v>17.488740303725947</v>
      </c>
      <c r="D9" s="88">
        <v>16.395694963499999</v>
      </c>
      <c r="E9" s="88">
        <v>16.395694963499999</v>
      </c>
      <c r="F9" s="88">
        <v>16.465542436581721</v>
      </c>
      <c r="G9" s="88">
        <v>17.954817765230775</v>
      </c>
      <c r="H9" s="88">
        <v>19.552958263966385</v>
      </c>
      <c r="I9" s="88">
        <v>20.910850401634615</v>
      </c>
      <c r="J9" s="88">
        <v>23.594061314586536</v>
      </c>
    </row>
    <row r="10" spans="1:10" x14ac:dyDescent="0.25">
      <c r="A10" s="87" t="s">
        <v>721</v>
      </c>
      <c r="B10" s="88">
        <v>16.399999999999999</v>
      </c>
      <c r="C10" s="88">
        <v>17.96</v>
      </c>
      <c r="D10" s="88">
        <v>16.670000000000002</v>
      </c>
      <c r="E10" s="88">
        <v>16.77</v>
      </c>
      <c r="F10" s="88">
        <v>16.940000000000001</v>
      </c>
      <c r="G10" s="88">
        <v>18.46</v>
      </c>
      <c r="H10" s="88">
        <v>20.12</v>
      </c>
      <c r="I10" s="88">
        <v>21.51</v>
      </c>
      <c r="J10" s="88">
        <v>24.35</v>
      </c>
    </row>
    <row r="11" spans="1:10" x14ac:dyDescent="0.25">
      <c r="A11" s="87" t="s">
        <v>722</v>
      </c>
      <c r="B11" s="88">
        <v>16.399999999999999</v>
      </c>
      <c r="C11" s="88">
        <v>18.420000000000002</v>
      </c>
      <c r="D11" s="88">
        <v>16.95</v>
      </c>
      <c r="E11" s="88">
        <v>17.149999999999999</v>
      </c>
      <c r="F11" s="88">
        <v>17.399999999999999</v>
      </c>
      <c r="G11" s="88">
        <v>18.98</v>
      </c>
      <c r="H11" s="88">
        <v>20.67</v>
      </c>
      <c r="I11" s="88">
        <v>22.12</v>
      </c>
      <c r="J11" s="88">
        <v>25.11</v>
      </c>
    </row>
    <row r="12" spans="1:10" x14ac:dyDescent="0.25">
      <c r="A12" s="87" t="s">
        <v>723</v>
      </c>
      <c r="B12" s="88">
        <v>16.399999999999999</v>
      </c>
      <c r="C12" s="88">
        <v>18.899999999999999</v>
      </c>
      <c r="D12" s="88">
        <v>17.22</v>
      </c>
      <c r="E12" s="88">
        <v>17.52</v>
      </c>
      <c r="F12" s="88">
        <v>17.88</v>
      </c>
      <c r="G12" s="88">
        <v>19.48</v>
      </c>
      <c r="H12" s="88">
        <v>21.24</v>
      </c>
      <c r="I12" s="88">
        <v>22.71</v>
      </c>
      <c r="J12" s="88">
        <v>25.86</v>
      </c>
    </row>
    <row r="13" spans="1:10" x14ac:dyDescent="0.25">
      <c r="A13" s="87" t="s">
        <v>724</v>
      </c>
      <c r="B13" s="88">
        <v>16.399999999999999</v>
      </c>
      <c r="C13" s="88">
        <v>19.36</v>
      </c>
      <c r="D13" s="88">
        <v>17.489999999999998</v>
      </c>
      <c r="E13" s="88">
        <v>17.91</v>
      </c>
      <c r="F13" s="88">
        <v>18.34</v>
      </c>
      <c r="G13" s="88">
        <v>20</v>
      </c>
      <c r="H13" s="88">
        <v>21.8</v>
      </c>
      <c r="I13" s="88">
        <v>23.32</v>
      </c>
      <c r="J13" s="88">
        <v>26.61</v>
      </c>
    </row>
    <row r="14" spans="1:10" x14ac:dyDescent="0.25">
      <c r="A14" s="87" t="s">
        <v>725</v>
      </c>
      <c r="B14" s="88">
        <v>16.399999999999999</v>
      </c>
      <c r="C14" s="88">
        <v>19.829999999999998</v>
      </c>
      <c r="D14" s="88">
        <v>17.77</v>
      </c>
      <c r="E14" s="88">
        <v>18.28</v>
      </c>
      <c r="F14" s="88">
        <v>18.809999999999999</v>
      </c>
      <c r="G14" s="88">
        <v>20.5</v>
      </c>
      <c r="H14" s="88">
        <v>22.36</v>
      </c>
      <c r="I14" s="88">
        <v>23.92</v>
      </c>
      <c r="J14" s="88">
        <v>27.37</v>
      </c>
    </row>
    <row r="15" spans="1:10" x14ac:dyDescent="0.25">
      <c r="A15" s="87" t="s">
        <v>726</v>
      </c>
      <c r="B15" s="88">
        <v>16.399999999999999</v>
      </c>
      <c r="C15" s="88">
        <v>20.3</v>
      </c>
      <c r="D15" s="88">
        <v>18.05</v>
      </c>
      <c r="E15" s="88">
        <v>18.649999999999999</v>
      </c>
      <c r="F15" s="88">
        <v>19.28</v>
      </c>
      <c r="G15" s="88">
        <v>21.02</v>
      </c>
      <c r="H15" s="88">
        <v>22.92</v>
      </c>
      <c r="I15" s="88">
        <v>24.52</v>
      </c>
      <c r="J15" s="88">
        <v>28.13</v>
      </c>
    </row>
    <row r="16" spans="1:10" x14ac:dyDescent="0.25">
      <c r="A16" s="87" t="s">
        <v>727</v>
      </c>
      <c r="B16" s="88">
        <v>16.399999999999999</v>
      </c>
      <c r="C16" s="88">
        <v>20.77</v>
      </c>
      <c r="D16" s="88">
        <v>18.32</v>
      </c>
      <c r="E16" s="88">
        <v>19.04</v>
      </c>
      <c r="F16" s="88">
        <v>19.75</v>
      </c>
      <c r="G16" s="88">
        <v>21.52</v>
      </c>
      <c r="H16" s="88">
        <v>23.48</v>
      </c>
      <c r="I16" s="88">
        <v>25.13</v>
      </c>
      <c r="J16" s="88">
        <v>28.88</v>
      </c>
    </row>
    <row r="17" spans="1:10" x14ac:dyDescent="0.25">
      <c r="A17" s="87" t="s">
        <v>728</v>
      </c>
      <c r="B17" s="88">
        <v>16.399999999999999</v>
      </c>
      <c r="C17" s="88">
        <v>21.24</v>
      </c>
      <c r="D17" s="88">
        <v>18.59</v>
      </c>
      <c r="E17" s="88">
        <v>19.41</v>
      </c>
      <c r="F17" s="88">
        <v>20.22</v>
      </c>
      <c r="G17" s="88">
        <v>22.04</v>
      </c>
      <c r="H17" s="88">
        <v>24.05</v>
      </c>
      <c r="I17" s="88">
        <v>25.72</v>
      </c>
      <c r="J17" s="88">
        <v>29.63</v>
      </c>
    </row>
    <row r="18" spans="1:10" x14ac:dyDescent="0.25">
      <c r="A18" s="87" t="s">
        <v>729</v>
      </c>
      <c r="B18" s="88">
        <v>16.399999999999999</v>
      </c>
      <c r="C18" s="88">
        <v>21.7</v>
      </c>
      <c r="D18" s="88">
        <v>18.88</v>
      </c>
      <c r="E18" s="88">
        <v>19.79</v>
      </c>
      <c r="F18" s="88">
        <v>20.68</v>
      </c>
      <c r="G18" s="88">
        <v>22.54</v>
      </c>
      <c r="H18" s="88">
        <v>24.6</v>
      </c>
      <c r="I18" s="88">
        <v>26.33</v>
      </c>
      <c r="J18" s="88">
        <v>30.39</v>
      </c>
    </row>
    <row r="19" spans="1:10" x14ac:dyDescent="0.25">
      <c r="A19" s="87" t="s">
        <v>730</v>
      </c>
      <c r="B19" s="88">
        <v>16.399999999999999</v>
      </c>
      <c r="C19" s="88">
        <v>22.18</v>
      </c>
      <c r="D19" s="88">
        <v>19.149999999999999</v>
      </c>
      <c r="E19" s="88">
        <v>20.170000000000002</v>
      </c>
      <c r="F19" s="88">
        <v>21.16</v>
      </c>
      <c r="G19" s="88">
        <v>23.06</v>
      </c>
      <c r="H19" s="88">
        <v>25.17</v>
      </c>
      <c r="I19" s="88">
        <v>26.93</v>
      </c>
      <c r="J19" s="88">
        <v>31.15</v>
      </c>
    </row>
    <row r="20" spans="1:10" x14ac:dyDescent="0.25">
      <c r="A20" s="87" t="s">
        <v>731</v>
      </c>
      <c r="B20" s="88">
        <v>16.399999999999999</v>
      </c>
      <c r="C20" s="88">
        <v>22.64</v>
      </c>
      <c r="D20" s="88">
        <v>19.420000000000002</v>
      </c>
      <c r="E20" s="88">
        <v>20.54</v>
      </c>
      <c r="F20" s="88">
        <v>21.62</v>
      </c>
      <c r="G20" s="88">
        <v>23.56</v>
      </c>
      <c r="H20" s="88">
        <v>25.72</v>
      </c>
      <c r="I20" s="88">
        <v>27.53</v>
      </c>
      <c r="J20" s="88">
        <v>31.9</v>
      </c>
    </row>
    <row r="21" spans="1:10" x14ac:dyDescent="0.25">
      <c r="A21" s="87" t="s">
        <v>732</v>
      </c>
      <c r="B21" s="88">
        <v>16.399999999999999</v>
      </c>
      <c r="C21" s="88">
        <v>23.12</v>
      </c>
      <c r="D21" s="88">
        <v>19.7</v>
      </c>
      <c r="E21" s="88">
        <v>20.93</v>
      </c>
      <c r="F21" s="88">
        <v>22.1</v>
      </c>
      <c r="G21" s="88">
        <v>24.08</v>
      </c>
      <c r="H21" s="88">
        <v>26.29</v>
      </c>
      <c r="I21" s="88">
        <v>28.14</v>
      </c>
      <c r="J21" s="88">
        <v>32.65</v>
      </c>
    </row>
    <row r="22" spans="1:10" x14ac:dyDescent="0.25">
      <c r="A22" s="87" t="s">
        <v>733</v>
      </c>
      <c r="B22" s="88">
        <v>16.399999999999999</v>
      </c>
      <c r="C22" s="88">
        <v>23.58</v>
      </c>
      <c r="D22" s="88">
        <v>19.98</v>
      </c>
      <c r="E22" s="88">
        <v>21.3</v>
      </c>
      <c r="F22" s="88">
        <v>22.56</v>
      </c>
      <c r="G22" s="88">
        <v>24.58</v>
      </c>
      <c r="H22" s="88">
        <v>26.85</v>
      </c>
      <c r="I22" s="88">
        <v>28.73</v>
      </c>
      <c r="J22" s="88">
        <v>33.409999999999997</v>
      </c>
    </row>
    <row r="23" spans="1:10" x14ac:dyDescent="0.25">
      <c r="A23" s="87" t="s">
        <v>734</v>
      </c>
      <c r="B23" s="88">
        <v>16.399999999999999</v>
      </c>
      <c r="C23" s="88">
        <v>24.057513489889391</v>
      </c>
      <c r="D23" s="88">
        <v>20.293279066168278</v>
      </c>
      <c r="E23" s="88">
        <v>21.673575297216384</v>
      </c>
      <c r="F23" s="88">
        <v>23.051796066153884</v>
      </c>
      <c r="G23" s="88">
        <v>25.136387237995169</v>
      </c>
      <c r="H23" s="88">
        <v>27.374503165576893</v>
      </c>
      <c r="I23" s="88">
        <v>29.274724945490387</v>
      </c>
      <c r="J23" s="88">
        <v>34.213339047995191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3"/>
  <sheetViews>
    <sheetView workbookViewId="0"/>
  </sheetViews>
  <sheetFormatPr defaultColWidth="9.28515625" defaultRowHeight="12.75" x14ac:dyDescent="0.2"/>
  <cols>
    <col min="1" max="1" width="15.140625" style="5" bestFit="1" customWidth="1"/>
    <col min="2" max="2" width="12.5703125" style="5" customWidth="1"/>
    <col min="3" max="3" width="12.42578125" style="5" customWidth="1"/>
    <col min="4" max="4" width="12.85546875" style="5" customWidth="1"/>
    <col min="5" max="5" width="12.5703125" style="5" customWidth="1"/>
    <col min="6" max="16384" width="9.28515625" style="5"/>
  </cols>
  <sheetData>
    <row r="1" spans="1:5" s="17" customFormat="1" ht="15.75" x14ac:dyDescent="0.25"/>
    <row r="2" spans="1:5" ht="16.5" x14ac:dyDescent="0.2">
      <c r="A2" s="74" t="s">
        <v>7</v>
      </c>
      <c r="B2" s="75" t="s">
        <v>516</v>
      </c>
      <c r="C2" s="75" t="s">
        <v>514</v>
      </c>
      <c r="D2" s="75" t="s">
        <v>506</v>
      </c>
      <c r="E2" s="75" t="s">
        <v>532</v>
      </c>
    </row>
    <row r="3" spans="1:5" ht="16.5" x14ac:dyDescent="0.3">
      <c r="A3" s="76" t="s">
        <v>8</v>
      </c>
      <c r="B3" s="70">
        <v>25.569901145769233</v>
      </c>
      <c r="C3" s="70">
        <v>29.425981155769225</v>
      </c>
      <c r="D3" s="70">
        <v>35.215354685769228</v>
      </c>
      <c r="E3" s="70">
        <v>38.861294095769225</v>
      </c>
    </row>
    <row r="4" spans="1:5" ht="16.5" x14ac:dyDescent="0.3">
      <c r="A4" s="76" t="s">
        <v>718</v>
      </c>
      <c r="B4" s="70">
        <v>35.908818665769232</v>
      </c>
      <c r="C4" s="70">
        <v>41.687685165769224</v>
      </c>
      <c r="D4" s="70">
        <v>50.376998975769226</v>
      </c>
      <c r="E4" s="70">
        <v>55.851161605769221</v>
      </c>
    </row>
    <row r="5" spans="1:5" ht="16.5" x14ac:dyDescent="0.3">
      <c r="A5" s="76" t="s">
        <v>10</v>
      </c>
      <c r="B5" s="70">
        <v>53185.3943832</v>
      </c>
      <c r="C5" s="70">
        <v>61206.040803999997</v>
      </c>
      <c r="D5" s="70">
        <v>73247.937746399999</v>
      </c>
      <c r="E5" s="70">
        <v>80831.491719199985</v>
      </c>
    </row>
    <row r="6" spans="1:5" ht="16.5" x14ac:dyDescent="0.3">
      <c r="A6" s="76" t="s">
        <v>12</v>
      </c>
      <c r="B6" s="70">
        <v>74690.342824800013</v>
      </c>
      <c r="C6" s="70">
        <v>86710.385144800006</v>
      </c>
      <c r="D6" s="70">
        <v>104784.15786960001</v>
      </c>
      <c r="E6" s="70">
        <v>116170.41613999999</v>
      </c>
    </row>
    <row r="7" spans="1:5" ht="16.5" x14ac:dyDescent="0.3">
      <c r="A7" s="76" t="s">
        <v>719</v>
      </c>
      <c r="B7" s="70">
        <v>0.73849410857142894</v>
      </c>
      <c r="C7" s="70">
        <v>0.87583600071428602</v>
      </c>
      <c r="D7" s="70">
        <v>1.0829745921428573</v>
      </c>
      <c r="E7" s="70">
        <v>1.213561965</v>
      </c>
    </row>
    <row r="8" spans="1:5" ht="16.5" x14ac:dyDescent="0.3">
      <c r="A8" s="76" t="s">
        <v>720</v>
      </c>
      <c r="B8" s="70">
        <v>1536.0677458285722</v>
      </c>
      <c r="C8" s="70">
        <v>1821.738881485715</v>
      </c>
      <c r="D8" s="70">
        <v>2252.5871516571433</v>
      </c>
      <c r="E8" s="70">
        <v>2524.2088871999999</v>
      </c>
    </row>
    <row r="9" spans="1:5" ht="16.5" x14ac:dyDescent="0.3">
      <c r="A9" s="77" t="s">
        <v>735</v>
      </c>
      <c r="B9" s="78">
        <v>25.569901145769233</v>
      </c>
      <c r="C9" s="78">
        <v>29.425981155769225</v>
      </c>
      <c r="D9" s="78">
        <v>35.215354685769228</v>
      </c>
      <c r="E9" s="78">
        <v>38.861294095769225</v>
      </c>
    </row>
    <row r="10" spans="1:5" ht="16.5" x14ac:dyDescent="0.3">
      <c r="A10" s="77" t="s">
        <v>721</v>
      </c>
      <c r="B10" s="78">
        <v>26.31</v>
      </c>
      <c r="C10" s="78">
        <v>30.3</v>
      </c>
      <c r="D10" s="78">
        <v>36.299999999999997</v>
      </c>
      <c r="E10" s="78">
        <v>40.08</v>
      </c>
    </row>
    <row r="11" spans="1:5" ht="16.5" x14ac:dyDescent="0.3">
      <c r="A11" s="77" t="s">
        <v>722</v>
      </c>
      <c r="B11" s="78">
        <v>27.05</v>
      </c>
      <c r="C11" s="78">
        <v>31.18</v>
      </c>
      <c r="D11" s="78">
        <v>37.380000000000003</v>
      </c>
      <c r="E11" s="78">
        <v>41.29</v>
      </c>
    </row>
    <row r="12" spans="1:5" ht="16.5" x14ac:dyDescent="0.3">
      <c r="A12" s="77" t="s">
        <v>723</v>
      </c>
      <c r="B12" s="78">
        <v>27.79</v>
      </c>
      <c r="C12" s="78">
        <v>32.06</v>
      </c>
      <c r="D12" s="78">
        <v>38.46</v>
      </c>
      <c r="E12" s="78">
        <v>42.5</v>
      </c>
    </row>
    <row r="13" spans="1:5" ht="16.5" x14ac:dyDescent="0.3">
      <c r="A13" s="77" t="s">
        <v>724</v>
      </c>
      <c r="B13" s="78">
        <v>28.52</v>
      </c>
      <c r="C13" s="78">
        <v>32.94</v>
      </c>
      <c r="D13" s="78">
        <v>39.54</v>
      </c>
      <c r="E13" s="78">
        <v>43.71</v>
      </c>
    </row>
    <row r="14" spans="1:5" ht="16.5" x14ac:dyDescent="0.3">
      <c r="A14" s="77" t="s">
        <v>725</v>
      </c>
      <c r="B14" s="78">
        <v>29.26</v>
      </c>
      <c r="C14" s="78">
        <v>33.81</v>
      </c>
      <c r="D14" s="78">
        <v>40.619999999999997</v>
      </c>
      <c r="E14" s="78">
        <v>44.93</v>
      </c>
    </row>
    <row r="15" spans="1:5" ht="16.5" x14ac:dyDescent="0.3">
      <c r="A15" s="77" t="s">
        <v>726</v>
      </c>
      <c r="B15" s="78">
        <v>30</v>
      </c>
      <c r="C15" s="78">
        <v>34.69</v>
      </c>
      <c r="D15" s="78">
        <v>41.7</v>
      </c>
      <c r="E15" s="78">
        <v>46.14</v>
      </c>
    </row>
    <row r="16" spans="1:5" ht="16.5" x14ac:dyDescent="0.3">
      <c r="A16" s="77" t="s">
        <v>727</v>
      </c>
      <c r="B16" s="78">
        <v>30.73</v>
      </c>
      <c r="C16" s="78">
        <v>35.57</v>
      </c>
      <c r="D16" s="78">
        <v>42.78</v>
      </c>
      <c r="E16" s="78">
        <v>47.35</v>
      </c>
    </row>
    <row r="17" spans="1:5" ht="16.5" x14ac:dyDescent="0.3">
      <c r="A17" s="77" t="s">
        <v>728</v>
      </c>
      <c r="B17" s="78">
        <v>31.47</v>
      </c>
      <c r="C17" s="78">
        <v>36.450000000000003</v>
      </c>
      <c r="D17" s="78">
        <v>43.86</v>
      </c>
      <c r="E17" s="78">
        <v>48.56</v>
      </c>
    </row>
    <row r="18" spans="1:5" ht="16.5" x14ac:dyDescent="0.3">
      <c r="A18" s="77" t="s">
        <v>729</v>
      </c>
      <c r="B18" s="78">
        <v>32.21</v>
      </c>
      <c r="C18" s="78">
        <v>37.33</v>
      </c>
      <c r="D18" s="78">
        <v>44.95</v>
      </c>
      <c r="E18" s="78">
        <v>49.77</v>
      </c>
    </row>
    <row r="19" spans="1:5" ht="16.5" x14ac:dyDescent="0.3">
      <c r="A19" s="77" t="s">
        <v>730</v>
      </c>
      <c r="B19" s="78">
        <v>32.950000000000003</v>
      </c>
      <c r="C19" s="78">
        <v>38.21</v>
      </c>
      <c r="D19" s="78">
        <v>46.03</v>
      </c>
      <c r="E19" s="78">
        <v>50.98</v>
      </c>
    </row>
    <row r="20" spans="1:5" ht="16.5" x14ac:dyDescent="0.3">
      <c r="A20" s="77" t="s">
        <v>731</v>
      </c>
      <c r="B20" s="78">
        <v>33.68</v>
      </c>
      <c r="C20" s="78">
        <v>39.090000000000003</v>
      </c>
      <c r="D20" s="78">
        <v>47.11</v>
      </c>
      <c r="E20" s="78">
        <v>52.2</v>
      </c>
    </row>
    <row r="21" spans="1:5" ht="16.5" x14ac:dyDescent="0.3">
      <c r="A21" s="77" t="s">
        <v>732</v>
      </c>
      <c r="B21" s="78">
        <v>34.42</v>
      </c>
      <c r="C21" s="78">
        <v>39.97</v>
      </c>
      <c r="D21" s="78">
        <v>48.19</v>
      </c>
      <c r="E21" s="78">
        <v>53.41</v>
      </c>
    </row>
    <row r="22" spans="1:5" ht="16.5" x14ac:dyDescent="0.3">
      <c r="A22" s="77" t="s">
        <v>733</v>
      </c>
      <c r="B22" s="78">
        <v>35.159999999999997</v>
      </c>
      <c r="C22" s="78">
        <v>40.840000000000003</v>
      </c>
      <c r="D22" s="78">
        <v>49.27</v>
      </c>
      <c r="E22" s="78">
        <v>54.62</v>
      </c>
    </row>
    <row r="23" spans="1:5" ht="16.5" x14ac:dyDescent="0.3">
      <c r="A23" s="77" t="s">
        <v>734</v>
      </c>
      <c r="B23" s="78">
        <v>35.908818665769232</v>
      </c>
      <c r="C23" s="78">
        <v>41.687685165769224</v>
      </c>
      <c r="D23" s="78">
        <v>50.376998975769226</v>
      </c>
      <c r="E23" s="78">
        <v>55.851161605769221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4"/>
  <sheetViews>
    <sheetView workbookViewId="0">
      <selection activeCell="F11" sqref="F11"/>
    </sheetView>
  </sheetViews>
  <sheetFormatPr defaultColWidth="9.28515625" defaultRowHeight="15" x14ac:dyDescent="0.25"/>
  <cols>
    <col min="1" max="1" width="20.7109375" style="5" customWidth="1"/>
    <col min="2" max="2" width="20.7109375" style="8" customWidth="1"/>
    <col min="3" max="3" width="9.28515625" style="5"/>
    <col min="4" max="4" width="14" style="5" customWidth="1"/>
    <col min="5" max="5" width="9.28515625" style="5"/>
    <col min="6" max="6" width="13.5703125" style="5" customWidth="1"/>
    <col min="7" max="7" width="9.28515625" style="5"/>
    <col min="8" max="8" width="14.5703125" style="5" customWidth="1"/>
    <col min="9" max="10" width="9.28515625" style="5"/>
    <col min="11" max="11" width="14.7109375" customWidth="1"/>
    <col min="12" max="16384" width="9.28515625" style="5"/>
  </cols>
  <sheetData>
    <row r="1" spans="1:11" s="92" customFormat="1" ht="18.75" x14ac:dyDescent="0.3">
      <c r="A1" s="90" t="s">
        <v>1092</v>
      </c>
      <c r="B1" s="91"/>
      <c r="K1" s="93"/>
    </row>
    <row r="2" spans="1:11" s="17" customFormat="1" ht="16.5" x14ac:dyDescent="0.25">
      <c r="A2" s="74" t="s">
        <v>7</v>
      </c>
      <c r="B2" s="75" t="s">
        <v>284</v>
      </c>
    </row>
    <row r="3" spans="1:11" s="17" customFormat="1" ht="16.5" x14ac:dyDescent="0.3">
      <c r="A3" s="67" t="s">
        <v>8</v>
      </c>
      <c r="B3" s="94">
        <v>45.444672000000004</v>
      </c>
    </row>
    <row r="4" spans="1:11" s="17" customFormat="1" ht="16.5" x14ac:dyDescent="0.3">
      <c r="A4" s="67" t="s">
        <v>718</v>
      </c>
      <c r="B4" s="94">
        <v>69.007331076923094</v>
      </c>
      <c r="D4" s="89"/>
    </row>
    <row r="5" spans="1:11" s="17" customFormat="1" ht="16.5" x14ac:dyDescent="0.3">
      <c r="A5" s="69" t="s">
        <v>10</v>
      </c>
      <c r="B5" s="94">
        <v>99251.163648000016</v>
      </c>
    </row>
    <row r="6" spans="1:11" s="17" customFormat="1" ht="16.5" x14ac:dyDescent="0.3">
      <c r="A6" s="69" t="s">
        <v>12</v>
      </c>
      <c r="B6" s="94">
        <v>150712.01107200002</v>
      </c>
      <c r="D6" s="89"/>
      <c r="E6" s="89"/>
    </row>
    <row r="7" spans="1:11" s="17" customFormat="1" ht="16.5" x14ac:dyDescent="0.3">
      <c r="A7" s="71" t="s">
        <v>719</v>
      </c>
      <c r="B7" s="94">
        <v>1.6793280000000002</v>
      </c>
      <c r="D7" s="89"/>
    </row>
    <row r="8" spans="1:11" s="17" customFormat="1" ht="16.5" x14ac:dyDescent="0.3">
      <c r="A8" s="71" t="s">
        <v>720</v>
      </c>
      <c r="B8" s="94">
        <v>3675.774816000001</v>
      </c>
      <c r="D8" s="89"/>
    </row>
    <row r="9" spans="1:11" s="17" customFormat="1" ht="16.5" x14ac:dyDescent="0.3">
      <c r="A9" s="77" t="s">
        <v>721</v>
      </c>
      <c r="B9" s="95">
        <v>99251.16320000001</v>
      </c>
      <c r="D9" s="89"/>
      <c r="F9" s="89"/>
    </row>
    <row r="10" spans="1:11" s="17" customFormat="1" ht="16.5" x14ac:dyDescent="0.3">
      <c r="A10" s="77" t="s">
        <v>722</v>
      </c>
      <c r="B10" s="95">
        <v>102926.93801600001</v>
      </c>
      <c r="D10" s="89"/>
      <c r="F10" s="89"/>
      <c r="H10" s="89"/>
    </row>
    <row r="11" spans="1:11" s="17" customFormat="1" ht="16.5" x14ac:dyDescent="0.3">
      <c r="A11" s="77" t="s">
        <v>723</v>
      </c>
      <c r="B11" s="95">
        <v>106602.712832</v>
      </c>
      <c r="D11" s="89"/>
      <c r="F11" s="89"/>
      <c r="H11" s="89"/>
    </row>
    <row r="12" spans="1:11" s="17" customFormat="1" ht="16.5" x14ac:dyDescent="0.3">
      <c r="A12" s="77" t="s">
        <v>724</v>
      </c>
      <c r="B12" s="95">
        <v>110278.48764800001</v>
      </c>
      <c r="D12" s="89"/>
      <c r="F12" s="89"/>
      <c r="H12" s="89"/>
    </row>
    <row r="13" spans="1:11" s="17" customFormat="1" ht="16.5" x14ac:dyDescent="0.3">
      <c r="A13" s="77" t="s">
        <v>725</v>
      </c>
      <c r="B13" s="95">
        <v>113954.26246400001</v>
      </c>
      <c r="D13" s="89"/>
      <c r="F13" s="89"/>
      <c r="H13" s="89"/>
    </row>
    <row r="14" spans="1:11" s="17" customFormat="1" ht="16.5" x14ac:dyDescent="0.3">
      <c r="A14" s="77" t="s">
        <v>726</v>
      </c>
      <c r="B14" s="95">
        <v>117630.03728000002</v>
      </c>
      <c r="D14" s="89"/>
      <c r="F14" s="89"/>
      <c r="H14" s="89"/>
    </row>
    <row r="15" spans="1:11" s="17" customFormat="1" ht="16.5" x14ac:dyDescent="0.3">
      <c r="A15" s="77" t="s">
        <v>727</v>
      </c>
      <c r="B15" s="95">
        <v>121305.81209600001</v>
      </c>
      <c r="D15" s="89"/>
      <c r="F15" s="89"/>
      <c r="H15" s="89"/>
    </row>
    <row r="16" spans="1:11" s="17" customFormat="1" ht="16.5" x14ac:dyDescent="0.3">
      <c r="A16" s="77" t="s">
        <v>728</v>
      </c>
      <c r="B16" s="95">
        <v>124981.58691200001</v>
      </c>
      <c r="D16" s="89"/>
      <c r="F16" s="89"/>
      <c r="H16" s="89"/>
    </row>
    <row r="17" spans="1:11" s="17" customFormat="1" ht="16.5" x14ac:dyDescent="0.3">
      <c r="A17" s="77" t="s">
        <v>729</v>
      </c>
      <c r="B17" s="95">
        <v>128657.36172800002</v>
      </c>
      <c r="D17" s="89"/>
      <c r="F17" s="89"/>
      <c r="H17" s="89"/>
    </row>
    <row r="18" spans="1:11" s="17" customFormat="1" ht="16.5" x14ac:dyDescent="0.3">
      <c r="A18" s="77" t="s">
        <v>730</v>
      </c>
      <c r="B18" s="95">
        <v>132333.13654400001</v>
      </c>
      <c r="D18" s="89"/>
      <c r="F18" s="89"/>
      <c r="H18" s="89"/>
    </row>
    <row r="19" spans="1:11" s="17" customFormat="1" ht="16.5" x14ac:dyDescent="0.3">
      <c r="A19" s="77" t="s">
        <v>731</v>
      </c>
      <c r="B19" s="95">
        <v>136008.91136000003</v>
      </c>
      <c r="D19" s="89"/>
      <c r="F19" s="89"/>
      <c r="H19" s="89"/>
    </row>
    <row r="20" spans="1:11" s="17" customFormat="1" ht="16.5" x14ac:dyDescent="0.3">
      <c r="A20" s="77" t="s">
        <v>732</v>
      </c>
      <c r="B20" s="95">
        <v>139684.68617600002</v>
      </c>
      <c r="D20" s="89"/>
      <c r="F20" s="89"/>
      <c r="H20" s="89"/>
    </row>
    <row r="21" spans="1:11" s="17" customFormat="1" ht="16.5" x14ac:dyDescent="0.3">
      <c r="A21" s="77" t="s">
        <v>733</v>
      </c>
      <c r="B21" s="95">
        <v>143360.46099200001</v>
      </c>
      <c r="D21" s="89"/>
      <c r="F21" s="89"/>
      <c r="H21" s="89"/>
    </row>
    <row r="22" spans="1:11" s="17" customFormat="1" ht="16.5" x14ac:dyDescent="0.3">
      <c r="A22" s="77" t="s">
        <v>734</v>
      </c>
      <c r="B22" s="95">
        <v>147036.23580800003</v>
      </c>
      <c r="D22" s="89"/>
      <c r="F22" s="89"/>
      <c r="H22" s="89"/>
    </row>
    <row r="23" spans="1:11" s="17" customFormat="1" ht="16.5" x14ac:dyDescent="0.3">
      <c r="A23" s="77" t="s">
        <v>738</v>
      </c>
      <c r="B23" s="95">
        <v>150712.016</v>
      </c>
      <c r="D23" s="89"/>
      <c r="F23" s="89"/>
      <c r="H23" s="89"/>
    </row>
    <row r="24" spans="1:11" ht="12.75" x14ac:dyDescent="0.2">
      <c r="K24" s="5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zoomScaleNormal="100" workbookViewId="0">
      <selection activeCell="H11" sqref="H11"/>
    </sheetView>
  </sheetViews>
  <sheetFormatPr defaultColWidth="9.28515625" defaultRowHeight="15" x14ac:dyDescent="0.25"/>
  <cols>
    <col min="1" max="3" width="13.28515625" style="9" customWidth="1"/>
    <col min="4" max="6" width="13.28515625" customWidth="1"/>
  </cols>
  <sheetData>
    <row r="1" spans="1:6" s="99" customFormat="1" ht="15.75" x14ac:dyDescent="0.25">
      <c r="A1" s="99" t="s">
        <v>1096</v>
      </c>
    </row>
    <row r="2" spans="1:6" x14ac:dyDescent="0.25">
      <c r="A2" s="18" t="s">
        <v>7</v>
      </c>
      <c r="B2" s="18" t="s">
        <v>293</v>
      </c>
      <c r="C2" s="18" t="s">
        <v>292</v>
      </c>
      <c r="D2" s="18" t="s">
        <v>286</v>
      </c>
      <c r="E2" s="18" t="s">
        <v>287</v>
      </c>
      <c r="F2" s="18" t="s">
        <v>90</v>
      </c>
    </row>
    <row r="3" spans="1:6" x14ac:dyDescent="0.25">
      <c r="A3" s="14" t="s">
        <v>8</v>
      </c>
      <c r="B3" s="3">
        <v>20.579040643685897</v>
      </c>
      <c r="C3" s="3">
        <v>23.253034985833335</v>
      </c>
      <c r="D3" s="3">
        <v>27.394514781153845</v>
      </c>
      <c r="E3" s="3">
        <v>30.996916939697801</v>
      </c>
      <c r="F3" s="3">
        <v>35.189732520192315</v>
      </c>
    </row>
    <row r="4" spans="1:6" x14ac:dyDescent="0.25">
      <c r="A4" s="14" t="s">
        <v>718</v>
      </c>
      <c r="B4" s="3">
        <v>30.868563324276558</v>
      </c>
      <c r="C4" s="3">
        <v>34.87955247875</v>
      </c>
      <c r="D4" s="3">
        <v>41.091767454235345</v>
      </c>
      <c r="E4" s="3">
        <v>46.495370692051289</v>
      </c>
      <c r="F4" s="3">
        <v>52.784603497783891</v>
      </c>
    </row>
    <row r="5" spans="1:6" x14ac:dyDescent="0.25">
      <c r="A5" s="14" t="s">
        <v>10</v>
      </c>
      <c r="B5" s="3">
        <v>44944.624765810004</v>
      </c>
      <c r="C5" s="3">
        <v>50784.628409060002</v>
      </c>
      <c r="D5" s="3">
        <v>59829.620282040007</v>
      </c>
      <c r="E5" s="3">
        <v>67697.266596299989</v>
      </c>
      <c r="F5" s="3">
        <v>76854.375824100018</v>
      </c>
    </row>
    <row r="6" spans="1:6" x14ac:dyDescent="0.25">
      <c r="A6" s="14" t="s">
        <v>12</v>
      </c>
      <c r="B6" s="3">
        <v>67416.942300220006</v>
      </c>
      <c r="C6" s="3">
        <v>76176.942613589999</v>
      </c>
      <c r="D6" s="3">
        <v>89744.42012005001</v>
      </c>
      <c r="E6" s="3">
        <v>101545.88959144001</v>
      </c>
      <c r="F6" s="3">
        <v>115281.57403916001</v>
      </c>
    </row>
    <row r="7" spans="1:6" x14ac:dyDescent="0.25">
      <c r="A7" s="14" t="s">
        <v>719</v>
      </c>
      <c r="B7" s="3">
        <v>0.73496590575647591</v>
      </c>
      <c r="C7" s="3">
        <v>0.83046553520833333</v>
      </c>
      <c r="D7" s="3">
        <v>0.97837519093439296</v>
      </c>
      <c r="E7" s="3">
        <v>1.1070324108823919</v>
      </c>
      <c r="F7" s="3">
        <v>1.2567764983993981</v>
      </c>
    </row>
    <row r="8" spans="1:6" x14ac:dyDescent="0.25">
      <c r="A8" s="14" t="s">
        <v>720</v>
      </c>
      <c r="B8" s="3">
        <v>1605.1655381721432</v>
      </c>
      <c r="C8" s="3">
        <v>1813.7367288949999</v>
      </c>
      <c r="D8" s="3">
        <v>2136.7714170007143</v>
      </c>
      <c r="E8" s="3">
        <v>2417.758785367143</v>
      </c>
      <c r="F8" s="3">
        <v>2744.7998725042858</v>
      </c>
    </row>
    <row r="9" spans="1:6" x14ac:dyDescent="0.25">
      <c r="A9" s="19" t="s">
        <v>721</v>
      </c>
      <c r="B9" s="20">
        <v>20.579040643685897</v>
      </c>
      <c r="C9" s="20">
        <v>23.253034985833335</v>
      </c>
      <c r="D9" s="20">
        <v>27.394514781153845</v>
      </c>
      <c r="E9" s="20">
        <v>30.996916939697801</v>
      </c>
      <c r="F9" s="20">
        <v>35.189732520192315</v>
      </c>
    </row>
    <row r="10" spans="1:6" x14ac:dyDescent="0.25">
      <c r="A10" s="19" t="s">
        <v>722</v>
      </c>
      <c r="B10" s="20">
        <v>21.314006549442372</v>
      </c>
      <c r="C10" s="20">
        <v>24.083500521041671</v>
      </c>
      <c r="D10" s="20">
        <v>28.372889972088238</v>
      </c>
      <c r="E10" s="20">
        <v>32.103949350580194</v>
      </c>
      <c r="F10" s="20">
        <v>36.446509018591712</v>
      </c>
    </row>
    <row r="11" spans="1:6" x14ac:dyDescent="0.25">
      <c r="A11" s="19" t="s">
        <v>723</v>
      </c>
      <c r="B11" s="20">
        <v>22.04897245519885</v>
      </c>
      <c r="C11" s="20">
        <v>24.913966056250004</v>
      </c>
      <c r="D11" s="20">
        <v>29.351265163022632</v>
      </c>
      <c r="E11" s="20">
        <v>33.210981761462584</v>
      </c>
      <c r="F11" s="20">
        <v>37.703285516991109</v>
      </c>
    </row>
    <row r="12" spans="1:6" x14ac:dyDescent="0.25">
      <c r="A12" s="19" t="s">
        <v>724</v>
      </c>
      <c r="B12" s="20">
        <v>22.783938360955322</v>
      </c>
      <c r="C12" s="20">
        <v>25.744431591458341</v>
      </c>
      <c r="D12" s="20">
        <v>30.329640353957021</v>
      </c>
      <c r="E12" s="20">
        <v>34.318014172344974</v>
      </c>
      <c r="F12" s="20">
        <v>38.960062015390506</v>
      </c>
    </row>
    <row r="13" spans="1:6" x14ac:dyDescent="0.25">
      <c r="A13" s="19" t="s">
        <v>725</v>
      </c>
      <c r="B13" s="20">
        <v>23.5189042667118</v>
      </c>
      <c r="C13" s="20">
        <v>26.574897126666674</v>
      </c>
      <c r="D13" s="20">
        <v>31.308015544891415</v>
      </c>
      <c r="E13" s="20">
        <v>35.425046583227363</v>
      </c>
      <c r="F13" s="20">
        <v>40.216838513789902</v>
      </c>
    </row>
    <row r="14" spans="1:6" x14ac:dyDescent="0.25">
      <c r="A14" s="19" t="s">
        <v>726</v>
      </c>
      <c r="B14" s="20">
        <v>24.253870172468272</v>
      </c>
      <c r="C14" s="20">
        <v>27.405362661875007</v>
      </c>
      <c r="D14" s="20">
        <v>32.286390735825805</v>
      </c>
      <c r="E14" s="20">
        <v>36.53207899410976</v>
      </c>
      <c r="F14" s="20">
        <v>41.473615012189299</v>
      </c>
    </row>
    <row r="15" spans="1:6" x14ac:dyDescent="0.25">
      <c r="A15" s="19" t="s">
        <v>727</v>
      </c>
      <c r="B15" s="20">
        <v>24.988836078224747</v>
      </c>
      <c r="C15" s="20">
        <v>28.235828197083343</v>
      </c>
      <c r="D15" s="20">
        <v>33.264765926760198</v>
      </c>
      <c r="E15" s="20">
        <v>37.63911140499215</v>
      </c>
      <c r="F15" s="20">
        <v>42.730391510588696</v>
      </c>
    </row>
    <row r="16" spans="1:6" x14ac:dyDescent="0.25">
      <c r="A16" s="19" t="s">
        <v>728</v>
      </c>
      <c r="B16" s="20">
        <v>25.723801983981225</v>
      </c>
      <c r="C16" s="20">
        <v>29.06629373229168</v>
      </c>
      <c r="D16" s="20">
        <v>34.243141117694591</v>
      </c>
      <c r="E16" s="20">
        <v>38.746143815874539</v>
      </c>
      <c r="F16" s="20">
        <v>43.987168008988093</v>
      </c>
    </row>
    <row r="17" spans="1:6" x14ac:dyDescent="0.25">
      <c r="A17" s="19" t="s">
        <v>729</v>
      </c>
      <c r="B17" s="20">
        <v>26.458767889737697</v>
      </c>
      <c r="C17" s="20">
        <v>29.896759267500016</v>
      </c>
      <c r="D17" s="20">
        <v>35.221516308628992</v>
      </c>
      <c r="E17" s="20">
        <v>39.853176226756936</v>
      </c>
      <c r="F17" s="20">
        <v>45.243944507387489</v>
      </c>
    </row>
    <row r="18" spans="1:6" x14ac:dyDescent="0.25">
      <c r="A18" s="19" t="s">
        <v>730</v>
      </c>
      <c r="B18" s="20">
        <v>27.193733795494175</v>
      </c>
      <c r="C18" s="20">
        <v>30.727224802708349</v>
      </c>
      <c r="D18" s="20">
        <v>36.199891499563385</v>
      </c>
      <c r="E18" s="20">
        <v>40.960208637639326</v>
      </c>
      <c r="F18" s="20">
        <v>46.500721005786893</v>
      </c>
    </row>
    <row r="19" spans="1:6" x14ac:dyDescent="0.25">
      <c r="A19" s="19" t="s">
        <v>731</v>
      </c>
      <c r="B19" s="20">
        <v>27.928699701250647</v>
      </c>
      <c r="C19" s="20">
        <v>31.557690337916686</v>
      </c>
      <c r="D19" s="20">
        <v>37.178266690497779</v>
      </c>
      <c r="E19" s="20">
        <v>42.067241048521716</v>
      </c>
      <c r="F19" s="20">
        <v>47.75749750418629</v>
      </c>
    </row>
    <row r="20" spans="1:6" x14ac:dyDescent="0.25">
      <c r="A20" s="19" t="s">
        <v>732</v>
      </c>
      <c r="B20" s="20">
        <v>28.663665607007125</v>
      </c>
      <c r="C20" s="20">
        <v>32.388155873125022</v>
      </c>
      <c r="D20" s="20">
        <v>38.156641881432172</v>
      </c>
      <c r="E20" s="20">
        <v>43.174273459404112</v>
      </c>
      <c r="F20" s="20">
        <v>49.014274002585694</v>
      </c>
    </row>
    <row r="21" spans="1:6" x14ac:dyDescent="0.25">
      <c r="A21" s="19" t="s">
        <v>733</v>
      </c>
      <c r="B21" s="20">
        <v>29.3986315127636</v>
      </c>
      <c r="C21" s="20">
        <v>33.218621408333348</v>
      </c>
      <c r="D21" s="20">
        <v>39.135017072366573</v>
      </c>
      <c r="E21" s="20">
        <v>44.281305870286502</v>
      </c>
      <c r="F21" s="20">
        <v>50.271050500985091</v>
      </c>
    </row>
    <row r="22" spans="1:6" x14ac:dyDescent="0.25">
      <c r="A22" s="19" t="s">
        <v>734</v>
      </c>
      <c r="B22" s="20">
        <v>30.133597418520072</v>
      </c>
      <c r="C22" s="20">
        <v>34.049086943541681</v>
      </c>
      <c r="D22" s="20">
        <v>40.113392263300966</v>
      </c>
      <c r="E22" s="20">
        <v>45.388338281168892</v>
      </c>
      <c r="F22" s="20">
        <v>51.527826999384487</v>
      </c>
    </row>
    <row r="23" spans="1:6" x14ac:dyDescent="0.25">
      <c r="A23" s="19" t="s">
        <v>738</v>
      </c>
      <c r="B23" s="20">
        <v>30.868563324276558</v>
      </c>
      <c r="C23" s="20">
        <v>34.87955247875</v>
      </c>
      <c r="D23" s="20">
        <v>41.091767454235345</v>
      </c>
      <c r="E23" s="20">
        <v>46.495370692051289</v>
      </c>
      <c r="F23" s="20">
        <v>52.784603497783891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9"/>
  <sheetViews>
    <sheetView workbookViewId="0">
      <selection activeCell="C9" sqref="C9"/>
    </sheetView>
  </sheetViews>
  <sheetFormatPr defaultColWidth="9.140625" defaultRowHeight="15" x14ac:dyDescent="0.25"/>
  <cols>
    <col min="1" max="1" width="14.85546875" style="65" bestFit="1" customWidth="1"/>
    <col min="2" max="2" width="12.42578125" style="65" customWidth="1"/>
    <col min="3" max="3" width="12.28515625" style="65" bestFit="1" customWidth="1"/>
    <col min="4" max="10" width="9.140625" style="65"/>
    <col min="11" max="11" width="14.7109375" style="65" bestFit="1" customWidth="1"/>
    <col min="12" max="16384" width="9.140625" style="65"/>
  </cols>
  <sheetData>
    <row r="1" spans="1:15" s="60" customFormat="1" x14ac:dyDescent="0.25">
      <c r="G1" s="61"/>
      <c r="H1" s="62"/>
      <c r="I1" s="61"/>
      <c r="J1" s="61"/>
      <c r="K1" s="61"/>
      <c r="L1" s="61"/>
      <c r="M1" s="61"/>
      <c r="N1" s="61"/>
      <c r="O1" s="61"/>
    </row>
    <row r="2" spans="1:15" ht="16.5" x14ac:dyDescent="0.3">
      <c r="A2" s="63" t="s">
        <v>853</v>
      </c>
      <c r="B2" s="64" t="s">
        <v>512</v>
      </c>
      <c r="D2" s="66"/>
    </row>
    <row r="3" spans="1:15" ht="16.5" x14ac:dyDescent="0.3">
      <c r="A3" s="67" t="s">
        <v>8</v>
      </c>
      <c r="B3" s="68">
        <v>42.517768000000004</v>
      </c>
      <c r="D3" s="66"/>
      <c r="E3" s="66"/>
    </row>
    <row r="4" spans="1:15" ht="16.5" x14ac:dyDescent="0.3">
      <c r="A4" s="67" t="s">
        <v>718</v>
      </c>
      <c r="B4" s="68">
        <v>61.369216000000002</v>
      </c>
    </row>
    <row r="5" spans="1:15" ht="16.5" x14ac:dyDescent="0.3">
      <c r="A5" s="69" t="s">
        <v>10</v>
      </c>
      <c r="B5" s="70">
        <v>88436.957439999998</v>
      </c>
    </row>
    <row r="6" spans="1:15" ht="16.5" x14ac:dyDescent="0.3">
      <c r="A6" s="69" t="s">
        <v>12</v>
      </c>
      <c r="B6" s="70">
        <v>127647.96928</v>
      </c>
    </row>
    <row r="7" spans="1:15" ht="16.5" x14ac:dyDescent="0.3">
      <c r="A7" s="71" t="s">
        <v>719</v>
      </c>
      <c r="B7" s="68">
        <v>1.3465</v>
      </c>
    </row>
    <row r="8" spans="1:15" ht="16.5" x14ac:dyDescent="0.3">
      <c r="A8" s="71" t="s">
        <v>720</v>
      </c>
      <c r="B8" s="68">
        <v>2800.78</v>
      </c>
      <c r="C8" s="66"/>
    </row>
    <row r="9" spans="1:15" ht="16.5" x14ac:dyDescent="0.3">
      <c r="A9" s="72" t="s">
        <v>735</v>
      </c>
      <c r="B9" s="73">
        <v>42.517800000000001</v>
      </c>
    </row>
    <row r="10" spans="1:15" ht="16.5" x14ac:dyDescent="0.3">
      <c r="A10" s="72" t="s">
        <v>721</v>
      </c>
      <c r="B10" s="73">
        <v>43.8643</v>
      </c>
      <c r="C10" s="66"/>
      <c r="E10" s="66"/>
    </row>
    <row r="11" spans="1:15" ht="16.5" x14ac:dyDescent="0.3">
      <c r="A11" s="72" t="s">
        <v>722</v>
      </c>
      <c r="B11" s="73">
        <v>45.210799999999999</v>
      </c>
      <c r="C11" s="66"/>
      <c r="E11" s="66"/>
    </row>
    <row r="12" spans="1:15" ht="16.5" x14ac:dyDescent="0.3">
      <c r="A12" s="72" t="s">
        <v>723</v>
      </c>
      <c r="B12" s="73">
        <v>46.557400000000001</v>
      </c>
      <c r="C12" s="66"/>
      <c r="E12" s="66"/>
    </row>
    <row r="13" spans="1:15" ht="16.5" x14ac:dyDescent="0.3">
      <c r="A13" s="72" t="s">
        <v>724</v>
      </c>
      <c r="B13" s="73">
        <v>47.9039</v>
      </c>
      <c r="C13" s="66"/>
      <c r="E13" s="66"/>
    </row>
    <row r="14" spans="1:15" ht="16.5" x14ac:dyDescent="0.3">
      <c r="A14" s="72" t="s">
        <v>725</v>
      </c>
      <c r="B14" s="73">
        <v>49.250399999999999</v>
      </c>
      <c r="C14" s="66"/>
      <c r="E14" s="66"/>
    </row>
    <row r="15" spans="1:15" ht="16.5" x14ac:dyDescent="0.3">
      <c r="A15" s="72" t="s">
        <v>726</v>
      </c>
      <c r="B15" s="73">
        <v>50.597000000000001</v>
      </c>
      <c r="C15" s="66"/>
      <c r="E15" s="66"/>
    </row>
    <row r="16" spans="1:15" ht="16.5" x14ac:dyDescent="0.3">
      <c r="A16" s="72" t="s">
        <v>727</v>
      </c>
      <c r="B16" s="73">
        <v>51.9435</v>
      </c>
      <c r="C16" s="66"/>
      <c r="E16" s="66"/>
    </row>
    <row r="17" spans="1:5" ht="16.5" x14ac:dyDescent="0.3">
      <c r="A17" s="72" t="s">
        <v>728</v>
      </c>
      <c r="B17" s="73">
        <v>53.29</v>
      </c>
      <c r="C17" s="66"/>
      <c r="E17" s="66"/>
    </row>
    <row r="18" spans="1:5" ht="16.5" x14ac:dyDescent="0.3">
      <c r="A18" s="72" t="s">
        <v>729</v>
      </c>
      <c r="B18" s="73">
        <v>54.636600000000001</v>
      </c>
      <c r="C18" s="66"/>
      <c r="E18" s="66"/>
    </row>
    <row r="19" spans="1:5" ht="16.5" x14ac:dyDescent="0.3">
      <c r="A19" s="72" t="s">
        <v>730</v>
      </c>
      <c r="B19" s="73">
        <v>55.9831</v>
      </c>
      <c r="C19" s="66"/>
      <c r="E19" s="66"/>
    </row>
    <row r="20" spans="1:5" ht="16.5" x14ac:dyDescent="0.3">
      <c r="A20" s="72" t="s">
        <v>731</v>
      </c>
      <c r="B20" s="73">
        <v>57.329599999999999</v>
      </c>
      <c r="C20" s="66"/>
      <c r="E20" s="66"/>
    </row>
    <row r="21" spans="1:5" ht="16.5" x14ac:dyDescent="0.3">
      <c r="A21" s="72" t="s">
        <v>732</v>
      </c>
      <c r="B21" s="73">
        <v>58.676200000000001</v>
      </c>
      <c r="C21" s="66"/>
      <c r="E21" s="66"/>
    </row>
    <row r="22" spans="1:5" ht="16.5" x14ac:dyDescent="0.3">
      <c r="A22" s="72" t="s">
        <v>733</v>
      </c>
      <c r="B22" s="73">
        <v>60.0227</v>
      </c>
      <c r="C22" s="66"/>
      <c r="E22" s="66"/>
    </row>
    <row r="23" spans="1:5" ht="16.5" x14ac:dyDescent="0.3">
      <c r="A23" s="72" t="s">
        <v>734</v>
      </c>
      <c r="B23" s="73">
        <v>61.369216000000002</v>
      </c>
      <c r="C23" s="66"/>
      <c r="E23" s="66"/>
    </row>
    <row r="24" spans="1:5" x14ac:dyDescent="0.25">
      <c r="A24" s="66"/>
    </row>
    <row r="29" spans="1:5" x14ac:dyDescent="0.25">
      <c r="B29" s="66"/>
      <c r="C29" s="6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C87E3BA6D4A946A0302472E1019F66" ma:contentTypeVersion="10" ma:contentTypeDescription="Create a new document." ma:contentTypeScope="" ma:versionID="de36a424347dd86eb53de48cab9e3467">
  <xsd:schema xmlns:xsd="http://www.w3.org/2001/XMLSchema" xmlns:xs="http://www.w3.org/2001/XMLSchema" xmlns:p="http://schemas.microsoft.com/office/2006/metadata/properties" xmlns:ns3="db8e353a-0955-4a83-af0a-f0eb46fc0e44" xmlns:ns4="47fd4a13-8876-4c64-a564-7aec8ea434cd" targetNamespace="http://schemas.microsoft.com/office/2006/metadata/properties" ma:root="true" ma:fieldsID="f4df1ff38a3538100e8b5fdacbccf8a8" ns3:_="" ns4:_="">
    <xsd:import namespace="db8e353a-0955-4a83-af0a-f0eb46fc0e44"/>
    <xsd:import namespace="47fd4a13-8876-4c64-a564-7aec8ea434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e353a-0955-4a83-af0a-f0eb46fc0e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fd4a13-8876-4c64-a564-7aec8ea434c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b8e353a-0955-4a83-af0a-f0eb46fc0e4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E7820C-12EE-4548-BB41-3B2CD95A76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8e353a-0955-4a83-af0a-f0eb46fc0e44"/>
    <ds:schemaRef ds:uri="47fd4a13-8876-4c64-a564-7aec8ea434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18202C-722A-41C8-ADE4-F7D407896214}">
  <ds:schemaRefs>
    <ds:schemaRef ds:uri="http://purl.org/dc/dcmitype/"/>
    <ds:schemaRef ds:uri="http://purl.org/dc/terms/"/>
    <ds:schemaRef ds:uri="47fd4a13-8876-4c64-a564-7aec8ea434cd"/>
    <ds:schemaRef ds:uri="http://schemas.microsoft.com/office/2006/documentManagement/types"/>
    <ds:schemaRef ds:uri="http://purl.org/dc/elements/1.1/"/>
    <ds:schemaRef ds:uri="db8e353a-0955-4a83-af0a-f0eb46fc0e44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660DF83-3CB9-46F4-B528-A257538469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Pay Plan Legend</vt:lpstr>
      <vt:lpstr>PayPlan FY26</vt:lpstr>
      <vt:lpstr>Quartiles </vt:lpstr>
      <vt:lpstr>ATU Step Plan  </vt:lpstr>
      <vt:lpstr>FOP Step Plan</vt:lpstr>
      <vt:lpstr>IAFF-DC Step Plan</vt:lpstr>
      <vt:lpstr>IAFF Step Plan</vt:lpstr>
      <vt:lpstr>PBA Step Plan</vt:lpstr>
    </vt:vector>
  </TitlesOfParts>
  <Manager/>
  <Company>City of Gainesville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Powe, Chianti S</dc:creator>
  <cp:keywords/>
  <dc:description/>
  <cp:lastModifiedBy>Rawson, Laura E</cp:lastModifiedBy>
  <cp:revision/>
  <cp:lastPrinted>2026-01-22T20:11:24Z</cp:lastPrinted>
  <dcterms:created xsi:type="dcterms:W3CDTF">2022-05-06T13:44:05Z</dcterms:created>
  <dcterms:modified xsi:type="dcterms:W3CDTF">2026-10-22T18:49:50Z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0x01010009C87E3BA6D4A946A0302472E1019F66</vt:lpwstr>
  </property>
</Properties>
</file>